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00" windowHeight="8700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<sst xmlns="http://schemas.openxmlformats.org/spreadsheetml/2006/main" count="109" uniqueCount="68">
  <si>
    <t>NOM PRENOM</t>
  </si>
  <si>
    <t>DATE DE NAISSANCE</t>
  </si>
  <si>
    <t>sexe</t>
  </si>
  <si>
    <t>Poids réel</t>
  </si>
  <si>
    <t>CATEGORIE</t>
  </si>
  <si>
    <t>(exemple)   DUBAR JEAN</t>
  </si>
  <si>
    <t>PICARDIE</t>
  </si>
  <si>
    <t>12586940 N</t>
  </si>
  <si>
    <t>M</t>
  </si>
  <si>
    <t>68 &amp; +</t>
  </si>
  <si>
    <t>58 &amp; +</t>
  </si>
  <si>
    <t>78 &amp; +</t>
  </si>
  <si>
    <t>(exemple) GRATTEPENCHE PIERRE</t>
  </si>
  <si>
    <t>35969841G</t>
  </si>
  <si>
    <t>Mettre le chiffre 3 pour les participants</t>
  </si>
  <si>
    <t>Mettre le chiffre 1 pour les participants</t>
  </si>
  <si>
    <t>KATA</t>
  </si>
  <si>
    <t>POIDS KG</t>
  </si>
  <si>
    <t>OR</t>
  </si>
  <si>
    <t>ANNEE</t>
  </si>
  <si>
    <t>CATEGORIE DE PDS</t>
  </si>
  <si>
    <t>nb pts</t>
  </si>
  <si>
    <t>CLASSEMENT</t>
  </si>
  <si>
    <t>Méru</t>
  </si>
  <si>
    <t>REGION</t>
  </si>
  <si>
    <r>
      <t xml:space="preserve">Minime Garçon             </t>
    </r>
    <r>
      <rPr>
        <sz val="12"/>
        <color indexed="10"/>
        <rFont val="Arial"/>
        <family val="0"/>
      </rPr>
      <t>Poids mini 30kg</t>
    </r>
  </si>
  <si>
    <r>
      <t xml:space="preserve">Minime Fille           </t>
    </r>
    <r>
      <rPr>
        <sz val="12"/>
        <color indexed="10"/>
        <rFont val="Arial"/>
        <family val="0"/>
      </rPr>
      <t>Poids mini 30kg</t>
    </r>
  </si>
  <si>
    <r>
      <t xml:space="preserve">Cadet             </t>
    </r>
    <r>
      <rPr>
        <sz val="12"/>
        <color indexed="10"/>
        <rFont val="Arial"/>
        <family val="0"/>
      </rPr>
      <t>Poids mini 35kg</t>
    </r>
  </si>
  <si>
    <r>
      <t xml:space="preserve">Cadette             </t>
    </r>
    <r>
      <rPr>
        <sz val="12"/>
        <color indexed="10"/>
        <rFont val="Arial"/>
        <family val="0"/>
      </rPr>
      <t>Poids mini 35kg</t>
    </r>
  </si>
  <si>
    <r>
      <t xml:space="preserve">Senior Homme Classe A    </t>
    </r>
    <r>
      <rPr>
        <sz val="14"/>
        <color indexed="10"/>
        <rFont val="Arial"/>
        <family val="2"/>
      </rPr>
      <t>Poids mini 50kg</t>
    </r>
  </si>
  <si>
    <r>
      <t xml:space="preserve">Senior Femme classe A     </t>
    </r>
    <r>
      <rPr>
        <sz val="14"/>
        <color indexed="10"/>
        <rFont val="Arial"/>
        <family val="2"/>
      </rPr>
      <t>Poids mini 44kg</t>
    </r>
  </si>
  <si>
    <t>cases complémentaires pour les catégories ou il y a + de 2 combattants                                                                                  du fait qu'ils ne font pas tous les ateliers</t>
  </si>
  <si>
    <t>(exemple)  DUPIR ESTELLE</t>
  </si>
  <si>
    <t>F</t>
  </si>
  <si>
    <t>12587850 N</t>
  </si>
  <si>
    <t>France</t>
  </si>
  <si>
    <t>Pays</t>
  </si>
  <si>
    <t>N° LICENCE</t>
  </si>
  <si>
    <t>X</t>
  </si>
  <si>
    <t>x</t>
  </si>
  <si>
    <t>Italie</t>
  </si>
  <si>
    <t>(exemple) PICAVET PIERRE</t>
  </si>
  <si>
    <t>ITALIE</t>
  </si>
  <si>
    <t>FRANCE</t>
  </si>
  <si>
    <t>(exemple) FABIANI CARLO</t>
  </si>
  <si>
    <t>Dans les cases que vous remplissez mettre toutes les écritures en MAJUSCULE</t>
  </si>
  <si>
    <t>(exemple) FABIANY TONY</t>
  </si>
  <si>
    <t xml:space="preserve">Inscriptions a retournées avant le 15 novembre 2016 par mail a l'adresse                                                                                        gardet.alain@sfr.fr  </t>
  </si>
  <si>
    <t xml:space="preserve">Tableau d'inscription en Individuel  </t>
  </si>
  <si>
    <t xml:space="preserve">FRA </t>
  </si>
  <si>
    <t xml:space="preserve">ITA </t>
  </si>
  <si>
    <t>Attention il y aura un maximum de 16 combattants par catégorie touts pays confondus                                                                                                                                                                                                                      ( le surplus, les inscriptions tardives ne pourront pas combattre)                                                                                                                                                                                                     vous serez prévenu par Kyoshi</t>
  </si>
  <si>
    <t>Sude Jiaï B</t>
  </si>
  <si>
    <t>Sude Jiaï A</t>
  </si>
  <si>
    <t>Emono Jiaï</t>
  </si>
  <si>
    <t>Kyoe Randori</t>
  </si>
  <si>
    <t>(exemple) FABIANY ANTHONY</t>
  </si>
  <si>
    <r>
      <t>Senior Homme B</t>
    </r>
    <r>
      <rPr>
        <b/>
        <sz val="12"/>
        <color indexed="12"/>
        <rFont val="Arial"/>
        <family val="0"/>
      </rPr>
      <t xml:space="preserve"> </t>
    </r>
    <r>
      <rPr>
        <b/>
        <i/>
        <sz val="14"/>
        <color indexed="10"/>
        <rFont val="Arial"/>
        <family val="2"/>
      </rPr>
      <t>Poids mini 55kg</t>
    </r>
    <r>
      <rPr>
        <sz val="12"/>
        <color indexed="10"/>
        <rFont val="Arial"/>
        <family val="0"/>
      </rPr>
      <t xml:space="preserve">                                    Catégories de Poids -65kg, -70kg, -75kg, -80kg, -85kg, -90kg, +90kg</t>
    </r>
  </si>
  <si>
    <t>OPEN</t>
  </si>
  <si>
    <r>
      <t>Senior Homme A</t>
    </r>
    <r>
      <rPr>
        <b/>
        <sz val="12"/>
        <color indexed="12"/>
        <rFont val="Arial"/>
        <family val="0"/>
      </rPr>
      <t xml:space="preserve">         </t>
    </r>
    <r>
      <rPr>
        <b/>
        <i/>
        <sz val="14"/>
        <color indexed="10"/>
        <rFont val="Arial"/>
        <family val="2"/>
      </rPr>
      <t>Poids mini 55kg</t>
    </r>
    <r>
      <rPr>
        <sz val="12"/>
        <color indexed="10"/>
        <rFont val="Arial"/>
        <family val="0"/>
      </rPr>
      <t xml:space="preserve">      Catégories de Poids -65kg, -70kg, -75kg, -80kg, -85kg, -90kg, +90kg</t>
    </r>
  </si>
  <si>
    <r>
      <t>Senior Femme B</t>
    </r>
    <r>
      <rPr>
        <b/>
        <sz val="12"/>
        <color indexed="14"/>
        <rFont val="Arial"/>
        <family val="0"/>
      </rPr>
      <t xml:space="preserve">   </t>
    </r>
    <r>
      <rPr>
        <b/>
        <i/>
        <sz val="14"/>
        <color indexed="10"/>
        <rFont val="Arial"/>
        <family val="2"/>
      </rPr>
      <t>Poids mini 45kg</t>
    </r>
    <r>
      <rPr>
        <sz val="12"/>
        <color indexed="10"/>
        <rFont val="Arial"/>
        <family val="0"/>
      </rPr>
      <t xml:space="preserve">       Catégories de poids -54kg, -64kg, -72kg, +72kg</t>
    </r>
  </si>
  <si>
    <r>
      <t>Senior Femme A</t>
    </r>
    <r>
      <rPr>
        <b/>
        <sz val="12"/>
        <color indexed="14"/>
        <rFont val="Arial"/>
        <family val="0"/>
      </rPr>
      <t xml:space="preserve">    </t>
    </r>
    <r>
      <rPr>
        <b/>
        <i/>
        <sz val="14"/>
        <color indexed="10"/>
        <rFont val="Arial"/>
        <family val="2"/>
      </rPr>
      <t>Poids mini 45kg</t>
    </r>
    <r>
      <rPr>
        <sz val="12"/>
        <color indexed="10"/>
        <rFont val="Arial"/>
        <family val="0"/>
      </rPr>
      <t xml:space="preserve">       Catégories de poids -54kg, -64kg, -72kg, +72kg</t>
    </r>
  </si>
  <si>
    <r>
      <t>Junior Femme B</t>
    </r>
    <r>
      <rPr>
        <b/>
        <sz val="12"/>
        <color indexed="14"/>
        <rFont val="Arial"/>
        <family val="0"/>
      </rPr>
      <t xml:space="preserve">      </t>
    </r>
    <r>
      <rPr>
        <b/>
        <i/>
        <sz val="14"/>
        <color indexed="10"/>
        <rFont val="Arial"/>
        <family val="2"/>
      </rPr>
      <t>Poids mini 44kg</t>
    </r>
    <r>
      <rPr>
        <sz val="12"/>
        <color indexed="10"/>
        <rFont val="Arial"/>
        <family val="0"/>
      </rPr>
      <t xml:space="preserve">        Catégories de Poids -54kg, -62kg, -72kg, +72kg</t>
    </r>
  </si>
  <si>
    <r>
      <t>Junior Homme B</t>
    </r>
    <r>
      <rPr>
        <b/>
        <sz val="12"/>
        <color indexed="12"/>
        <rFont val="Arial"/>
        <family val="0"/>
      </rPr>
      <t xml:space="preserve">         </t>
    </r>
    <r>
      <rPr>
        <b/>
        <i/>
        <sz val="14"/>
        <color indexed="10"/>
        <rFont val="Arial"/>
        <family val="2"/>
      </rPr>
      <t>Poids mini 55kg</t>
    </r>
    <r>
      <rPr>
        <sz val="12"/>
        <color indexed="10"/>
        <rFont val="Arial"/>
        <family val="0"/>
      </rPr>
      <t xml:space="preserve">     Catégorie de poids  -65kg, -70kg, -75kg, -80kg, -85kg, -90kg, +90kg </t>
    </r>
  </si>
  <si>
    <t>Alain Gardet  sept 2016</t>
  </si>
  <si>
    <t>Categorie Junior : Sude Jiaï B, Emono Jiaï B, Sude Landoli</t>
  </si>
  <si>
    <t>INSCRIPTIONS Sude Jiaï A et B / Emono Jiaï B / Sude Landoli</t>
  </si>
  <si>
    <t>Catégorie Senior : Sude Jiaï A, Sude Jiaï B, Emono Jiaï B, Sude Landoli</t>
  </si>
</sst>
</file>

<file path=xl/styles.xml><?xml version="1.0" encoding="utf-8"?>
<styleSheet xmlns="http://schemas.openxmlformats.org/spreadsheetml/2006/main">
  <numFmts count="1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C]dd\-mmm\-yy;@"/>
    <numFmt numFmtId="173" formatCode="#,##0.000\ &quot;kg&quot;;\-#,##0.000\ &quot;kg&quot;"/>
  </numFmts>
  <fonts count="62">
    <font>
      <sz val="11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0"/>
    </font>
    <font>
      <b/>
      <sz val="12"/>
      <color indexed="12"/>
      <name val="Arial"/>
      <family val="0"/>
    </font>
    <font>
      <sz val="11"/>
      <color indexed="8"/>
      <name val="Arial"/>
      <family val="2"/>
    </font>
    <font>
      <b/>
      <sz val="14"/>
      <color indexed="14"/>
      <name val="Arial"/>
      <family val="0"/>
    </font>
    <font>
      <b/>
      <sz val="12"/>
      <color indexed="14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0"/>
    </font>
    <font>
      <sz val="14"/>
      <color indexed="10"/>
      <name val="Lucida Sans"/>
      <family val="2"/>
    </font>
    <font>
      <b/>
      <sz val="16"/>
      <color indexed="10"/>
      <name val="Arial"/>
      <family val="2"/>
    </font>
    <font>
      <sz val="18"/>
      <name val="Arial"/>
      <family val="0"/>
    </font>
    <font>
      <b/>
      <i/>
      <sz val="24"/>
      <name val="Arial"/>
      <family val="0"/>
    </font>
    <font>
      <sz val="24"/>
      <name val="Arial"/>
      <family val="0"/>
    </font>
    <font>
      <sz val="18"/>
      <color indexed="48"/>
      <name val="Arial"/>
      <family val="0"/>
    </font>
    <font>
      <b/>
      <i/>
      <sz val="18"/>
      <name val="Arial"/>
      <family val="0"/>
    </font>
    <font>
      <sz val="12"/>
      <name val="Tahoma"/>
      <family val="2"/>
    </font>
    <font>
      <b/>
      <sz val="20"/>
      <color indexed="12"/>
      <name val="Arial"/>
      <family val="2"/>
    </font>
    <font>
      <b/>
      <sz val="20"/>
      <color indexed="14"/>
      <name val="Arial"/>
      <family val="2"/>
    </font>
    <font>
      <b/>
      <i/>
      <sz val="14"/>
      <color indexed="10"/>
      <name val="Arial"/>
      <family val="2"/>
    </font>
    <font>
      <sz val="11"/>
      <color indexed="2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double"/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double"/>
    </border>
    <border>
      <left style="thin"/>
      <right style="thin"/>
      <top style="double"/>
      <bottom style="thin"/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 diagonalUp="1" diagonalDown="1">
      <left style="thin"/>
      <right style="thin"/>
      <top style="double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double"/>
      <diagonal style="thin"/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ouble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thin"/>
      <right style="double"/>
      <top style="thin"/>
      <bottom>
        <color indexed="63"/>
      </bottom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>
        <color indexed="10"/>
      </top>
      <bottom style="thin"/>
    </border>
    <border diagonalUp="1" diagonalDown="1">
      <left style="thin"/>
      <right style="thin"/>
      <top style="double">
        <color indexed="10"/>
      </top>
      <bottom style="thin"/>
      <diagonal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thin"/>
      <top style="thin"/>
      <bottom style="double">
        <color indexed="10"/>
      </bottom>
    </border>
    <border diagonalUp="1" diagonalDown="1">
      <left style="thin"/>
      <right style="thin"/>
      <top style="thin"/>
      <bottom style="double">
        <color indexed="10"/>
      </bottom>
      <diagonal style="thin"/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/>
      <right style="double">
        <color indexed="1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0"/>
      </left>
      <right style="thin"/>
      <top style="double">
        <color indexed="10"/>
      </top>
      <bottom>
        <color indexed="63"/>
      </bottom>
    </border>
    <border>
      <left style="double">
        <color indexed="10"/>
      </left>
      <right style="thin"/>
      <top>
        <color indexed="63"/>
      </top>
      <bottom>
        <color indexed="63"/>
      </bottom>
    </border>
    <border>
      <left style="double">
        <color indexed="10"/>
      </left>
      <right style="thin"/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0" borderId="2" applyNumberFormat="0" applyFill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54" fillId="27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3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9" fillId="35" borderId="14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9" fillId="35" borderId="15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9" fillId="35" borderId="16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9" fillId="34" borderId="19" xfId="0" applyFont="1" applyFill="1" applyBorder="1" applyAlignment="1" applyProtection="1">
      <alignment horizontal="center" vertical="center" wrapText="1"/>
      <protection/>
    </xf>
    <xf numFmtId="0" fontId="9" fillId="35" borderId="19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36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6" borderId="21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0" fontId="1" fillId="33" borderId="26" xfId="0" applyFont="1" applyFill="1" applyBorder="1" applyAlignment="1" applyProtection="1">
      <alignment horizontal="center" vertical="center" wrapText="1"/>
      <protection/>
    </xf>
    <xf numFmtId="0" fontId="9" fillId="33" borderId="27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center" vertical="center" wrapText="1"/>
      <protection/>
    </xf>
    <xf numFmtId="0" fontId="1" fillId="33" borderId="29" xfId="0" applyFont="1" applyFill="1" applyBorder="1" applyAlignment="1" applyProtection="1">
      <alignment horizontal="center" vertical="center" wrapText="1"/>
      <protection/>
    </xf>
    <xf numFmtId="0" fontId="9" fillId="34" borderId="30" xfId="0" applyFont="1" applyFill="1" applyBorder="1" applyAlignment="1" applyProtection="1">
      <alignment horizontal="center" vertical="center" wrapText="1"/>
      <protection/>
    </xf>
    <xf numFmtId="0" fontId="9" fillId="35" borderId="30" xfId="0" applyFont="1" applyFill="1" applyBorder="1" applyAlignment="1" applyProtection="1">
      <alignment horizontal="center" vertical="center" wrapText="1"/>
      <protection/>
    </xf>
    <xf numFmtId="0" fontId="9" fillId="33" borderId="30" xfId="0" applyFont="1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5" xfId="0" applyFill="1" applyBorder="1" applyAlignment="1" applyProtection="1">
      <alignment horizontal="center" vertical="center" wrapText="1"/>
      <protection/>
    </xf>
    <xf numFmtId="0" fontId="0" fillId="37" borderId="16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1" fillId="37" borderId="16" xfId="0" applyFont="1" applyFill="1" applyBorder="1" applyAlignment="1" applyProtection="1">
      <alignment horizontal="center" vertical="center" wrapText="1"/>
      <protection/>
    </xf>
    <xf numFmtId="0" fontId="1" fillId="34" borderId="16" xfId="0" applyFont="1" applyFill="1" applyBorder="1" applyAlignment="1" applyProtection="1">
      <alignment horizontal="center" vertical="center" wrapText="1"/>
      <protection/>
    </xf>
    <xf numFmtId="0" fontId="1" fillId="37" borderId="30" xfId="0" applyFont="1" applyFill="1" applyBorder="1" applyAlignment="1" applyProtection="1">
      <alignment horizontal="center" vertical="center" wrapText="1"/>
      <protection/>
    </xf>
    <xf numFmtId="0" fontId="1" fillId="34" borderId="30" xfId="0" applyFont="1" applyFill="1" applyBorder="1" applyAlignment="1" applyProtection="1">
      <alignment horizontal="center" vertical="center" wrapText="1"/>
      <protection/>
    </xf>
    <xf numFmtId="0" fontId="1" fillId="37" borderId="15" xfId="0" applyFont="1" applyFill="1" applyBorder="1" applyAlignment="1" applyProtection="1">
      <alignment horizontal="center" vertical="center" wrapText="1"/>
      <protection/>
    </xf>
    <xf numFmtId="0" fontId="1" fillId="34" borderId="15" xfId="0" applyFont="1" applyFill="1" applyBorder="1" applyAlignment="1" applyProtection="1">
      <alignment horizontal="center" vertical="center" wrapText="1"/>
      <protection/>
    </xf>
    <xf numFmtId="0" fontId="1" fillId="37" borderId="27" xfId="0" applyFont="1" applyFill="1" applyBorder="1" applyAlignment="1" applyProtection="1">
      <alignment horizontal="center" vertical="center" wrapText="1"/>
      <protection/>
    </xf>
    <xf numFmtId="0" fontId="1" fillId="34" borderId="27" xfId="0" applyFont="1" applyFill="1" applyBorder="1" applyAlignment="1" applyProtection="1">
      <alignment horizontal="center" vertical="center" wrapText="1"/>
      <protection/>
    </xf>
    <xf numFmtId="0" fontId="1" fillId="37" borderId="19" xfId="0" applyFont="1" applyFill="1" applyBorder="1" applyAlignment="1" applyProtection="1">
      <alignment horizontal="center" vertical="center" wrapText="1"/>
      <protection/>
    </xf>
    <xf numFmtId="0" fontId="1" fillId="34" borderId="19" xfId="0" applyFont="1" applyFill="1" applyBorder="1" applyAlignment="1" applyProtection="1">
      <alignment horizontal="center" vertical="center" wrapText="1"/>
      <protection/>
    </xf>
    <xf numFmtId="0" fontId="10" fillId="38" borderId="14" xfId="0" applyFont="1" applyFill="1" applyBorder="1" applyAlignment="1" applyProtection="1">
      <alignment horizontal="center" vertical="center" wrapText="1"/>
      <protection/>
    </xf>
    <xf numFmtId="0" fontId="10" fillId="38" borderId="31" xfId="0" applyFont="1" applyFill="1" applyBorder="1" applyAlignment="1" applyProtection="1">
      <alignment horizontal="center" vertical="center" wrapText="1"/>
      <protection/>
    </xf>
    <xf numFmtId="0" fontId="10" fillId="38" borderId="32" xfId="0" applyFont="1" applyFill="1" applyBorder="1" applyAlignment="1" applyProtection="1">
      <alignment horizontal="center" vertical="center" wrapText="1"/>
      <protection/>
    </xf>
    <xf numFmtId="0" fontId="10" fillId="38" borderId="33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0" fontId="1" fillId="36" borderId="34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0" fillId="38" borderId="35" xfId="0" applyFont="1" applyFill="1" applyBorder="1" applyAlignment="1" applyProtection="1">
      <alignment horizontal="center" vertical="center" wrapText="1"/>
      <protection/>
    </xf>
    <xf numFmtId="0" fontId="0" fillId="37" borderId="19" xfId="0" applyFill="1" applyBorder="1" applyAlignment="1" applyProtection="1">
      <alignment horizontal="center" vertical="center" wrapText="1"/>
      <protection/>
    </xf>
    <xf numFmtId="0" fontId="1" fillId="38" borderId="34" xfId="0" applyFont="1" applyFill="1" applyBorder="1" applyAlignment="1" applyProtection="1">
      <alignment horizontal="center" vertical="center" wrapText="1"/>
      <protection locked="0"/>
    </xf>
    <xf numFmtId="0" fontId="1" fillId="37" borderId="34" xfId="0" applyFont="1" applyFill="1" applyBorder="1" applyAlignment="1" applyProtection="1">
      <alignment horizontal="center" vertical="center" wrapText="1"/>
      <protection/>
    </xf>
    <xf numFmtId="0" fontId="1" fillId="34" borderId="34" xfId="0" applyFont="1" applyFill="1" applyBorder="1" applyAlignment="1" applyProtection="1">
      <alignment horizontal="center" vertical="center" wrapText="1"/>
      <protection locked="0"/>
    </xf>
    <xf numFmtId="0" fontId="1" fillId="34" borderId="34" xfId="0" applyFont="1" applyFill="1" applyBorder="1" applyAlignment="1" applyProtection="1">
      <alignment horizontal="center" vertical="center" wrapText="1"/>
      <protection/>
    </xf>
    <xf numFmtId="0" fontId="1" fillId="35" borderId="34" xfId="0" applyFont="1" applyFill="1" applyBorder="1" applyAlignment="1" applyProtection="1">
      <alignment horizontal="center" vertical="center" wrapText="1"/>
      <protection locked="0"/>
    </xf>
    <xf numFmtId="0" fontId="1" fillId="38" borderId="11" xfId="0" applyFont="1" applyFill="1" applyBorder="1" applyAlignment="1" applyProtection="1">
      <alignment horizontal="center" vertical="center" wrapText="1"/>
      <protection locked="0"/>
    </xf>
    <xf numFmtId="0" fontId="1" fillId="37" borderId="11" xfId="0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 locked="0"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 applyProtection="1">
      <alignment horizontal="center" vertical="center" wrapText="1"/>
      <protection locked="0"/>
    </xf>
    <xf numFmtId="0" fontId="1" fillId="37" borderId="21" xfId="0" applyFont="1" applyFill="1" applyBorder="1" applyAlignment="1" applyProtection="1">
      <alignment horizontal="center" vertical="center" wrapText="1"/>
      <protection/>
    </xf>
    <xf numFmtId="0" fontId="1" fillId="34" borderId="21" xfId="0" applyFont="1" applyFill="1" applyBorder="1" applyAlignment="1" applyProtection="1">
      <alignment horizontal="center" vertical="center" wrapText="1"/>
      <protection locked="0"/>
    </xf>
    <xf numFmtId="0" fontId="1" fillId="34" borderId="21" xfId="0" applyFont="1" applyFill="1" applyBorder="1" applyAlignment="1" applyProtection="1">
      <alignment horizontal="center" vertical="center" wrapText="1"/>
      <protection/>
    </xf>
    <xf numFmtId="0" fontId="1" fillId="35" borderId="2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173" fontId="0" fillId="0" borderId="11" xfId="0" applyNumberFormat="1" applyFont="1" applyFill="1" applyBorder="1" applyAlignment="1" applyProtection="1">
      <alignment horizontal="center" vertical="center" wrapText="1"/>
      <protection/>
    </xf>
    <xf numFmtId="173" fontId="0" fillId="0" borderId="11" xfId="0" applyNumberFormat="1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14" fontId="0" fillId="0" borderId="21" xfId="0" applyNumberFormat="1" applyFont="1" applyFill="1" applyBorder="1" applyAlignment="1" applyProtection="1">
      <alignment horizontal="center" vertical="center"/>
      <protection/>
    </xf>
    <xf numFmtId="173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173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14" fontId="0" fillId="0" borderId="20" xfId="0" applyNumberFormat="1" applyFont="1" applyFill="1" applyBorder="1" applyAlignment="1" applyProtection="1">
      <alignment horizontal="center" vertical="center"/>
      <protection/>
    </xf>
    <xf numFmtId="173" fontId="0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/>
      <protection/>
    </xf>
    <xf numFmtId="14" fontId="0" fillId="0" borderId="11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17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9" borderId="36" xfId="0" applyFont="1" applyFill="1" applyBorder="1" applyAlignment="1" applyProtection="1">
      <alignment horizontal="center" vertical="center" wrapText="1"/>
      <protection/>
    </xf>
    <xf numFmtId="0" fontId="1" fillId="39" borderId="37" xfId="0" applyFont="1" applyFill="1" applyBorder="1" applyAlignment="1" applyProtection="1">
      <alignment horizontal="center" vertical="center" wrapText="1"/>
      <protection/>
    </xf>
    <xf numFmtId="0" fontId="1" fillId="39" borderId="38" xfId="0" applyFont="1" applyFill="1" applyBorder="1" applyAlignment="1" applyProtection="1">
      <alignment horizontal="center" vertical="center" wrapText="1"/>
      <protection/>
    </xf>
    <xf numFmtId="0" fontId="1" fillId="37" borderId="31" xfId="0" applyFont="1" applyFill="1" applyBorder="1" applyAlignment="1" applyProtection="1">
      <alignment horizontal="center" vertical="center" wrapText="1"/>
      <protection/>
    </xf>
    <xf numFmtId="0" fontId="1" fillId="37" borderId="32" xfId="0" applyFont="1" applyFill="1" applyBorder="1" applyAlignment="1" applyProtection="1">
      <alignment horizontal="center" vertical="center" wrapText="1"/>
      <protection/>
    </xf>
    <xf numFmtId="0" fontId="1" fillId="37" borderId="33" xfId="0" applyFont="1" applyFill="1" applyBorder="1" applyAlignment="1" applyProtection="1">
      <alignment horizontal="center" vertical="center" wrapText="1"/>
      <protection/>
    </xf>
    <xf numFmtId="0" fontId="1" fillId="37" borderId="39" xfId="0" applyFont="1" applyFill="1" applyBorder="1" applyAlignment="1" applyProtection="1">
      <alignment horizontal="center" vertical="center" wrapText="1"/>
      <protection/>
    </xf>
    <xf numFmtId="0" fontId="1" fillId="37" borderId="35" xfId="0" applyFont="1" applyFill="1" applyBorder="1" applyAlignment="1" applyProtection="1">
      <alignment horizontal="center" vertical="center" wrapText="1"/>
      <protection/>
    </xf>
    <xf numFmtId="0" fontId="9" fillId="37" borderId="14" xfId="0" applyFont="1" applyFill="1" applyBorder="1" applyAlignment="1" applyProtection="1">
      <alignment horizontal="center" vertical="center" wrapText="1"/>
      <protection/>
    </xf>
    <xf numFmtId="0" fontId="9" fillId="37" borderId="15" xfId="0" applyFont="1" applyFill="1" applyBorder="1" applyAlignment="1" applyProtection="1">
      <alignment horizontal="center" vertical="center" wrapText="1"/>
      <protection/>
    </xf>
    <xf numFmtId="0" fontId="9" fillId="37" borderId="16" xfId="0" applyFont="1" applyFill="1" applyBorder="1" applyAlignment="1" applyProtection="1">
      <alignment horizontal="center" vertical="center" wrapText="1"/>
      <protection/>
    </xf>
    <xf numFmtId="0" fontId="9" fillId="37" borderId="30" xfId="0" applyFont="1" applyFill="1" applyBorder="1" applyAlignment="1" applyProtection="1">
      <alignment horizontal="center" vertical="center" wrapText="1"/>
      <protection/>
    </xf>
    <xf numFmtId="0" fontId="9" fillId="37" borderId="19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13" fillId="0" borderId="34" xfId="0" applyFont="1" applyFill="1" applyBorder="1" applyAlignment="1" applyProtection="1">
      <alignment horizontal="center" vertical="center" wrapText="1"/>
      <protection locked="0"/>
    </xf>
    <xf numFmtId="14" fontId="13" fillId="0" borderId="34" xfId="0" applyNumberFormat="1" applyFont="1" applyFill="1" applyBorder="1" applyAlignment="1" applyProtection="1">
      <alignment horizontal="center" vertical="center"/>
      <protection locked="0"/>
    </xf>
    <xf numFmtId="173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14" fontId="13" fillId="0" borderId="11" xfId="0" applyNumberFormat="1" applyFont="1" applyFill="1" applyBorder="1" applyAlignment="1" applyProtection="1">
      <alignment horizontal="center" vertical="center"/>
      <protection locked="0"/>
    </xf>
    <xf numFmtId="173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 wrapText="1"/>
      <protection locked="0"/>
    </xf>
    <xf numFmtId="14" fontId="13" fillId="0" borderId="21" xfId="0" applyNumberFormat="1" applyFont="1" applyFill="1" applyBorder="1" applyAlignment="1" applyProtection="1">
      <alignment horizontal="center" vertical="center"/>
      <protection locked="0"/>
    </xf>
    <xf numFmtId="173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73" fontId="13" fillId="0" borderId="11" xfId="0" applyNumberFormat="1" applyFont="1" applyFill="1" applyBorder="1" applyAlignment="1" applyProtection="1">
      <alignment horizontal="center" vertical="center"/>
      <protection locked="0"/>
    </xf>
    <xf numFmtId="1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11" xfId="0" applyNumberFormat="1" applyFont="1" applyFill="1" applyBorder="1" applyAlignment="1" applyProtection="1">
      <alignment horizontal="center" vertical="center"/>
      <protection locked="0"/>
    </xf>
    <xf numFmtId="14" fontId="23" fillId="0" borderId="21" xfId="0" applyNumberFormat="1" applyFont="1" applyFill="1" applyBorder="1" applyAlignment="1" applyProtection="1">
      <alignment horizontal="center" vertical="center"/>
      <protection locked="0"/>
    </xf>
    <xf numFmtId="173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center" vertical="center" wrapText="1"/>
      <protection/>
    </xf>
    <xf numFmtId="0" fontId="9" fillId="33" borderId="41" xfId="0" applyFont="1" applyFill="1" applyBorder="1" applyAlignment="1" applyProtection="1">
      <alignment horizontal="center" vertical="center" wrapText="1"/>
      <protection/>
    </xf>
    <xf numFmtId="0" fontId="9" fillId="33" borderId="42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14" fontId="13" fillId="0" borderId="20" xfId="0" applyNumberFormat="1" applyFont="1" applyFill="1" applyBorder="1" applyAlignment="1" applyProtection="1">
      <alignment horizontal="center" vertical="center"/>
      <protection locked="0"/>
    </xf>
    <xf numFmtId="173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20" xfId="0" applyNumberFormat="1" applyFont="1" applyFill="1" applyBorder="1" applyAlignment="1" applyProtection="1">
      <alignment horizontal="center" vertical="center"/>
      <protection locked="0"/>
    </xf>
    <xf numFmtId="173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/>
      <protection locked="0"/>
    </xf>
    <xf numFmtId="0" fontId="13" fillId="0" borderId="21" xfId="0" applyFont="1" applyBorder="1" applyAlignment="1" applyProtection="1">
      <alignment/>
      <protection locked="0"/>
    </xf>
    <xf numFmtId="0" fontId="1" fillId="37" borderId="43" xfId="0" applyFont="1" applyFill="1" applyBorder="1" applyAlignment="1" applyProtection="1">
      <alignment horizontal="center" vertical="center" wrapText="1"/>
      <protection locked="0"/>
    </xf>
    <xf numFmtId="0" fontId="1" fillId="37" borderId="44" xfId="0" applyFont="1" applyFill="1" applyBorder="1" applyAlignment="1" applyProtection="1">
      <alignment horizontal="center" vertical="center" wrapText="1"/>
      <protection locked="0"/>
    </xf>
    <xf numFmtId="0" fontId="1" fillId="37" borderId="45" xfId="0" applyFont="1" applyFill="1" applyBorder="1" applyAlignment="1" applyProtection="1">
      <alignment horizontal="center" vertical="center" wrapText="1"/>
      <protection locked="0"/>
    </xf>
    <xf numFmtId="0" fontId="1" fillId="35" borderId="15" xfId="0" applyFont="1" applyFill="1" applyBorder="1" applyAlignment="1" applyProtection="1">
      <alignment horizontal="center" vertical="center" wrapText="1"/>
      <protection locked="0"/>
    </xf>
    <xf numFmtId="0" fontId="1" fillId="34" borderId="15" xfId="0" applyFont="1" applyFill="1" applyBorder="1" applyAlignment="1" applyProtection="1">
      <alignment horizontal="center" vertical="center" wrapText="1"/>
      <protection locked="0"/>
    </xf>
    <xf numFmtId="0" fontId="1" fillId="37" borderId="15" xfId="0" applyFont="1" applyFill="1" applyBorder="1" applyAlignment="1" applyProtection="1">
      <alignment horizontal="center" vertical="center" wrapText="1"/>
      <protection locked="0"/>
    </xf>
    <xf numFmtId="0" fontId="1" fillId="35" borderId="16" xfId="0" applyFont="1" applyFill="1" applyBorder="1" applyAlignment="1" applyProtection="1">
      <alignment horizontal="center" vertical="center" wrapText="1"/>
      <protection locked="0"/>
    </xf>
    <xf numFmtId="0" fontId="1" fillId="34" borderId="16" xfId="0" applyFont="1" applyFill="1" applyBorder="1" applyAlignment="1" applyProtection="1">
      <alignment horizontal="center" vertical="center" wrapText="1"/>
      <protection locked="0"/>
    </xf>
    <xf numFmtId="0" fontId="1" fillId="37" borderId="16" xfId="0" applyFont="1" applyFill="1" applyBorder="1" applyAlignment="1" applyProtection="1">
      <alignment horizontal="center" vertical="center" wrapText="1"/>
      <protection locked="0"/>
    </xf>
    <xf numFmtId="0" fontId="1" fillId="35" borderId="30" xfId="0" applyFont="1" applyFill="1" applyBorder="1" applyAlignment="1" applyProtection="1">
      <alignment horizontal="center" vertical="center" wrapText="1"/>
      <protection locked="0"/>
    </xf>
    <xf numFmtId="0" fontId="1" fillId="34" borderId="30" xfId="0" applyFont="1" applyFill="1" applyBorder="1" applyAlignment="1" applyProtection="1">
      <alignment horizontal="center" vertical="center" wrapText="1"/>
      <protection locked="0"/>
    </xf>
    <xf numFmtId="0" fontId="1" fillId="37" borderId="30" xfId="0" applyFont="1" applyFill="1" applyBorder="1" applyAlignment="1" applyProtection="1">
      <alignment horizontal="center" vertical="center" wrapText="1"/>
      <protection locked="0"/>
    </xf>
    <xf numFmtId="0" fontId="1" fillId="35" borderId="27" xfId="0" applyFont="1" applyFill="1" applyBorder="1" applyAlignment="1" applyProtection="1">
      <alignment horizontal="center" vertical="center" wrapText="1"/>
      <protection locked="0"/>
    </xf>
    <xf numFmtId="0" fontId="1" fillId="34" borderId="27" xfId="0" applyFont="1" applyFill="1" applyBorder="1" applyAlignment="1" applyProtection="1">
      <alignment horizontal="center" vertical="center" wrapText="1"/>
      <protection locked="0"/>
    </xf>
    <xf numFmtId="0" fontId="1" fillId="37" borderId="27" xfId="0" applyFont="1" applyFill="1" applyBorder="1" applyAlignment="1" applyProtection="1">
      <alignment horizontal="center" vertical="center" wrapText="1"/>
      <protection locked="0"/>
    </xf>
    <xf numFmtId="0" fontId="1" fillId="35" borderId="19" xfId="0" applyFont="1" applyFill="1" applyBorder="1" applyAlignment="1" applyProtection="1">
      <alignment horizontal="center" vertical="center" wrapText="1"/>
      <protection locked="0"/>
    </xf>
    <xf numFmtId="0" fontId="1" fillId="34" borderId="19" xfId="0" applyFont="1" applyFill="1" applyBorder="1" applyAlignment="1" applyProtection="1">
      <alignment horizontal="center" vertical="center" wrapText="1"/>
      <protection locked="0"/>
    </xf>
    <xf numFmtId="0" fontId="1" fillId="37" borderId="19" xfId="0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14" fontId="23" fillId="0" borderId="10" xfId="0" applyNumberFormat="1" applyFont="1" applyFill="1" applyBorder="1" applyAlignment="1" applyProtection="1">
      <alignment horizontal="center" vertical="center"/>
      <protection locked="0"/>
    </xf>
    <xf numFmtId="173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39" borderId="48" xfId="0" applyFont="1" applyFill="1" applyBorder="1" applyAlignment="1" applyProtection="1">
      <alignment horizontal="center" vertical="center" wrapText="1"/>
      <protection/>
    </xf>
    <xf numFmtId="0" fontId="1" fillId="37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0" fontId="1" fillId="37" borderId="49" xfId="0" applyFont="1" applyFill="1" applyBorder="1" applyAlignment="1" applyProtection="1">
      <alignment horizontal="center" vertical="center" wrapText="1"/>
      <protection locked="0"/>
    </xf>
    <xf numFmtId="0" fontId="1" fillId="39" borderId="50" xfId="0" applyFont="1" applyFill="1" applyBorder="1" applyAlignment="1" applyProtection="1">
      <alignment horizontal="center" vertical="center" wrapText="1"/>
      <protection/>
    </xf>
    <xf numFmtId="0" fontId="1" fillId="37" borderId="20" xfId="0" applyFont="1" applyFill="1" applyBorder="1" applyAlignment="1" applyProtection="1">
      <alignment horizontal="center" vertical="center" wrapText="1"/>
      <protection/>
    </xf>
    <xf numFmtId="0" fontId="1" fillId="34" borderId="20" xfId="0" applyFont="1" applyFill="1" applyBorder="1" applyAlignment="1" applyProtection="1">
      <alignment horizontal="center" vertical="center" wrapText="1"/>
      <protection locked="0"/>
    </xf>
    <xf numFmtId="0" fontId="1" fillId="34" borderId="20" xfId="0" applyFont="1" applyFill="1" applyBorder="1" applyAlignment="1" applyProtection="1">
      <alignment horizontal="center" vertical="center" wrapText="1"/>
      <protection/>
    </xf>
    <xf numFmtId="0" fontId="1" fillId="35" borderId="20" xfId="0" applyFont="1" applyFill="1" applyBorder="1" applyAlignment="1" applyProtection="1">
      <alignment horizontal="center" vertical="center" wrapText="1"/>
      <protection locked="0"/>
    </xf>
    <xf numFmtId="0" fontId="1" fillId="37" borderId="51" xfId="0" applyFont="1" applyFill="1" applyBorder="1" applyAlignment="1" applyProtection="1">
      <alignment horizontal="center" vertical="center" wrapText="1"/>
      <protection locked="0"/>
    </xf>
    <xf numFmtId="0" fontId="13" fillId="0" borderId="52" xfId="0" applyFont="1" applyFill="1" applyBorder="1" applyAlignment="1" applyProtection="1">
      <alignment horizontal="center" vertical="center"/>
      <protection locked="0"/>
    </xf>
    <xf numFmtId="0" fontId="13" fillId="0" borderId="52" xfId="0" applyFont="1" applyFill="1" applyBorder="1" applyAlignment="1" applyProtection="1">
      <alignment horizontal="center" vertical="center" wrapText="1"/>
      <protection locked="0"/>
    </xf>
    <xf numFmtId="14" fontId="23" fillId="0" borderId="52" xfId="0" applyNumberFormat="1" applyFont="1" applyFill="1" applyBorder="1" applyAlignment="1" applyProtection="1">
      <alignment horizontal="center" vertical="center"/>
      <protection locked="0"/>
    </xf>
    <xf numFmtId="173" fontId="13" fillId="0" borderId="52" xfId="0" applyNumberFormat="1" applyFont="1" applyFill="1" applyBorder="1" applyAlignment="1" applyProtection="1">
      <alignment horizontal="center" vertical="center"/>
      <protection locked="0"/>
    </xf>
    <xf numFmtId="0" fontId="1" fillId="33" borderId="52" xfId="0" applyFont="1" applyFill="1" applyBorder="1" applyAlignment="1" applyProtection="1">
      <alignment horizontal="center" vertical="center" wrapText="1"/>
      <protection/>
    </xf>
    <xf numFmtId="0" fontId="1" fillId="33" borderId="52" xfId="0" applyFont="1" applyFill="1" applyBorder="1" applyAlignment="1" applyProtection="1">
      <alignment horizontal="center" vertical="center" wrapText="1"/>
      <protection/>
    </xf>
    <xf numFmtId="0" fontId="1" fillId="33" borderId="52" xfId="0" applyNumberFormat="1" applyFont="1" applyFill="1" applyBorder="1" applyAlignment="1" applyProtection="1">
      <alignment horizontal="center" vertical="center" wrapText="1"/>
      <protection/>
    </xf>
    <xf numFmtId="0" fontId="1" fillId="36" borderId="52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39" borderId="53" xfId="0" applyFont="1" applyFill="1" applyBorder="1" applyAlignment="1" applyProtection="1">
      <alignment horizontal="center" vertical="center" wrapText="1"/>
      <protection/>
    </xf>
    <xf numFmtId="0" fontId="1" fillId="37" borderId="52" xfId="0" applyFont="1" applyFill="1" applyBorder="1" applyAlignment="1" applyProtection="1">
      <alignment horizontal="center" vertical="center" wrapText="1"/>
      <protection/>
    </xf>
    <xf numFmtId="0" fontId="1" fillId="34" borderId="52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 applyProtection="1">
      <alignment horizontal="center" vertical="center" wrapText="1"/>
      <protection/>
    </xf>
    <xf numFmtId="0" fontId="1" fillId="35" borderId="52" xfId="0" applyFont="1" applyFill="1" applyBorder="1" applyAlignment="1" applyProtection="1">
      <alignment horizontal="center" vertical="center" wrapText="1"/>
      <protection locked="0"/>
    </xf>
    <xf numFmtId="0" fontId="1" fillId="37" borderId="54" xfId="0" applyFont="1" applyFill="1" applyBorder="1" applyAlignment="1" applyProtection="1">
      <alignment horizontal="center" vertical="center" wrapText="1"/>
      <protection locked="0"/>
    </xf>
    <xf numFmtId="0" fontId="1" fillId="37" borderId="55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14" fontId="23" fillId="0" borderId="56" xfId="0" applyNumberFormat="1" applyFont="1" applyFill="1" applyBorder="1" applyAlignment="1" applyProtection="1">
      <alignment horizontal="center" vertical="center"/>
      <protection locked="0"/>
    </xf>
    <xf numFmtId="173" fontId="13" fillId="0" borderId="56" xfId="0" applyNumberFormat="1" applyFont="1" applyFill="1" applyBorder="1" applyAlignment="1" applyProtection="1">
      <alignment horizontal="center" vertical="center"/>
      <protection locked="0"/>
    </xf>
    <xf numFmtId="0" fontId="1" fillId="33" borderId="56" xfId="0" applyFont="1" applyFill="1" applyBorder="1" applyAlignment="1" applyProtection="1">
      <alignment horizontal="center" vertical="center" wrapText="1"/>
      <protection/>
    </xf>
    <xf numFmtId="0" fontId="1" fillId="33" borderId="56" xfId="0" applyFont="1" applyFill="1" applyBorder="1" applyAlignment="1" applyProtection="1">
      <alignment horizontal="center" vertical="center" wrapText="1"/>
      <protection/>
    </xf>
    <xf numFmtId="0" fontId="1" fillId="33" borderId="56" xfId="0" applyNumberFormat="1" applyFont="1" applyFill="1" applyBorder="1" applyAlignment="1" applyProtection="1">
      <alignment horizontal="center" vertical="center" wrapText="1"/>
      <protection/>
    </xf>
    <xf numFmtId="0" fontId="1" fillId="36" borderId="56" xfId="0" applyFont="1" applyFill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1" fillId="39" borderId="57" xfId="0" applyFont="1" applyFill="1" applyBorder="1" applyAlignment="1" applyProtection="1">
      <alignment horizontal="center" vertical="center" wrapText="1"/>
      <protection/>
    </xf>
    <xf numFmtId="0" fontId="1" fillId="37" borderId="56" xfId="0" applyFont="1" applyFill="1" applyBorder="1" applyAlignment="1" applyProtection="1">
      <alignment horizontal="center" vertical="center" wrapText="1"/>
      <protection/>
    </xf>
    <xf numFmtId="0" fontId="1" fillId="34" borderId="56" xfId="0" applyFont="1" applyFill="1" applyBorder="1" applyAlignment="1" applyProtection="1">
      <alignment horizontal="center" vertical="center" wrapText="1"/>
      <protection locked="0"/>
    </xf>
    <xf numFmtId="0" fontId="1" fillId="34" borderId="56" xfId="0" applyFont="1" applyFill="1" applyBorder="1" applyAlignment="1" applyProtection="1">
      <alignment horizontal="center" vertical="center" wrapText="1"/>
      <protection/>
    </xf>
    <xf numFmtId="0" fontId="1" fillId="35" borderId="56" xfId="0" applyFont="1" applyFill="1" applyBorder="1" applyAlignment="1" applyProtection="1">
      <alignment horizontal="center" vertical="center" wrapText="1"/>
      <protection locked="0"/>
    </xf>
    <xf numFmtId="0" fontId="1" fillId="37" borderId="58" xfId="0" applyFont="1" applyFill="1" applyBorder="1" applyAlignment="1" applyProtection="1">
      <alignment horizontal="center" vertical="center" wrapText="1"/>
      <protection locked="0"/>
    </xf>
    <xf numFmtId="0" fontId="0" fillId="0" borderId="59" xfId="0" applyBorder="1" applyAlignment="1">
      <alignment horizontal="center" vertical="center" textRotation="90" wrapText="1"/>
    </xf>
    <xf numFmtId="0" fontId="1" fillId="34" borderId="60" xfId="0" applyFont="1" applyFill="1" applyBorder="1" applyAlignment="1" applyProtection="1">
      <alignment horizontal="center" vertical="center" wrapText="1"/>
      <protection/>
    </xf>
    <xf numFmtId="0" fontId="1" fillId="38" borderId="10" xfId="0" applyFont="1" applyFill="1" applyBorder="1" applyAlignment="1" applyProtection="1">
      <alignment horizontal="center" vertical="center" wrapText="1"/>
      <protection locked="0"/>
    </xf>
    <xf numFmtId="0" fontId="1" fillId="38" borderId="20" xfId="0" applyFont="1" applyFill="1" applyBorder="1" applyAlignment="1" applyProtection="1">
      <alignment horizontal="center" vertical="center" wrapText="1"/>
      <protection locked="0"/>
    </xf>
    <xf numFmtId="0" fontId="1" fillId="38" borderId="52" xfId="0" applyFont="1" applyFill="1" applyBorder="1" applyAlignment="1" applyProtection="1">
      <alignment horizontal="center" vertical="center" wrapText="1"/>
      <protection locked="0"/>
    </xf>
    <xf numFmtId="0" fontId="1" fillId="38" borderId="56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7" fillId="40" borderId="61" xfId="0" applyFont="1" applyFill="1" applyBorder="1" applyAlignment="1" applyProtection="1">
      <alignment horizontal="center" vertical="center" wrapText="1"/>
      <protection/>
    </xf>
    <xf numFmtId="0" fontId="17" fillId="40" borderId="62" xfId="0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wrapText="1"/>
      <protection/>
    </xf>
    <xf numFmtId="0" fontId="0" fillId="0" borderId="63" xfId="0" applyBorder="1" applyAlignment="1" applyProtection="1">
      <alignment wrapText="1"/>
      <protection/>
    </xf>
    <xf numFmtId="0" fontId="24" fillId="0" borderId="64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66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25" fillId="0" borderId="64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16" fillId="41" borderId="26" xfId="0" applyFont="1" applyFill="1" applyBorder="1" applyAlignment="1" applyProtection="1">
      <alignment horizontal="center" vertical="center" wrapText="1"/>
      <protection/>
    </xf>
    <xf numFmtId="0" fontId="16" fillId="41" borderId="25" xfId="0" applyFont="1" applyFill="1" applyBorder="1" applyAlignment="1" applyProtection="1">
      <alignment horizontal="center" vertical="center" wrapText="1"/>
      <protection/>
    </xf>
    <xf numFmtId="0" fontId="16" fillId="41" borderId="67" xfId="0" applyFont="1" applyFill="1" applyBorder="1" applyAlignment="1" applyProtection="1">
      <alignment horizontal="center" vertical="center" wrapText="1"/>
      <protection/>
    </xf>
    <xf numFmtId="0" fontId="16" fillId="41" borderId="68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21" fillId="38" borderId="0" xfId="0" applyFont="1" applyFill="1" applyBorder="1" applyAlignment="1" applyProtection="1">
      <alignment horizontal="center" vertical="center" wrapText="1"/>
      <protection/>
    </xf>
    <xf numFmtId="0" fontId="21" fillId="38" borderId="0" xfId="0" applyFont="1" applyFill="1" applyBorder="1" applyAlignment="1" applyProtection="1">
      <alignment/>
      <protection/>
    </xf>
    <xf numFmtId="0" fontId="19" fillId="42" borderId="0" xfId="0" applyFont="1" applyFill="1" applyBorder="1" applyAlignment="1" applyProtection="1">
      <alignment horizontal="center" vertical="center" wrapText="1"/>
      <protection/>
    </xf>
    <xf numFmtId="0" fontId="20" fillId="42" borderId="0" xfId="0" applyFont="1" applyFill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1" fillId="37" borderId="10" xfId="0" applyFont="1" applyFill="1" applyBorder="1" applyAlignment="1" applyProtection="1">
      <alignment horizontal="center" vertical="center" wrapText="1"/>
      <protection/>
    </xf>
    <xf numFmtId="0" fontId="0" fillId="37" borderId="20" xfId="0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6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12" fillId="37" borderId="13" xfId="0" applyFont="1" applyFill="1" applyBorder="1" applyAlignment="1" applyProtection="1">
      <alignment horizontal="center" vertic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9" fillId="38" borderId="10" xfId="0" applyFont="1" applyFill="1" applyBorder="1" applyAlignment="1" applyProtection="1">
      <alignment horizontal="center" vertical="center" wrapText="1"/>
      <protection/>
    </xf>
    <xf numFmtId="0" fontId="0" fillId="38" borderId="20" xfId="0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 wrapText="1"/>
      <protection/>
    </xf>
    <xf numFmtId="0" fontId="12" fillId="0" borderId="69" xfId="0" applyFont="1" applyBorder="1" applyAlignment="1" applyProtection="1">
      <alignment horizontal="center" vertical="center" wrapText="1"/>
      <protection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24" fillId="0" borderId="72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5" fillId="0" borderId="46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0</xdr:rowOff>
    </xdr:from>
    <xdr:to>
      <xdr:col>13</xdr:col>
      <xdr:colOff>66675</xdr:colOff>
      <xdr:row>0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838200</xdr:colOff>
      <xdr:row>0</xdr:row>
      <xdr:rowOff>0</xdr:rowOff>
    </xdr:to>
    <xdr:pic>
      <xdr:nvPicPr>
        <xdr:cNvPr id="2" name="Picture 22" descr="NOUVEAU LOGO ffka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352425</xdr:colOff>
      <xdr:row>0</xdr:row>
      <xdr:rowOff>0</xdr:rowOff>
    </xdr:from>
    <xdr:to>
      <xdr:col>23</xdr:col>
      <xdr:colOff>142875</xdr:colOff>
      <xdr:row>0</xdr:row>
      <xdr:rowOff>0</xdr:rowOff>
    </xdr:to>
    <xdr:sp>
      <xdr:nvSpPr>
        <xdr:cNvPr id="3" name="Line 267"/>
        <xdr:cNvSpPr>
          <a:spLocks/>
        </xdr:cNvSpPr>
      </xdr:nvSpPr>
      <xdr:spPr>
        <a:xfrm flipH="1">
          <a:off x="10534650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342900</xdr:colOff>
      <xdr:row>0</xdr:row>
      <xdr:rowOff>0</xdr:rowOff>
    </xdr:from>
    <xdr:to>
      <xdr:col>27</xdr:col>
      <xdr:colOff>104775</xdr:colOff>
      <xdr:row>0</xdr:row>
      <xdr:rowOff>0</xdr:rowOff>
    </xdr:to>
    <xdr:sp>
      <xdr:nvSpPr>
        <xdr:cNvPr id="4" name="Line 269"/>
        <xdr:cNvSpPr>
          <a:spLocks/>
        </xdr:cNvSpPr>
      </xdr:nvSpPr>
      <xdr:spPr>
        <a:xfrm flipH="1">
          <a:off x="1168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390525</xdr:colOff>
      <xdr:row>0</xdr:row>
      <xdr:rowOff>0</xdr:rowOff>
    </xdr:from>
    <xdr:to>
      <xdr:col>29</xdr:col>
      <xdr:colOff>142875</xdr:colOff>
      <xdr:row>0</xdr:row>
      <xdr:rowOff>0</xdr:rowOff>
    </xdr:to>
    <xdr:sp>
      <xdr:nvSpPr>
        <xdr:cNvPr id="5" name="Line 270"/>
        <xdr:cNvSpPr>
          <a:spLocks/>
        </xdr:cNvSpPr>
      </xdr:nvSpPr>
      <xdr:spPr>
        <a:xfrm flipH="1">
          <a:off x="1207770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</xdr:row>
      <xdr:rowOff>28575</xdr:rowOff>
    </xdr:from>
    <xdr:to>
      <xdr:col>14</xdr:col>
      <xdr:colOff>666750</xdr:colOff>
      <xdr:row>2</xdr:row>
      <xdr:rowOff>438150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1685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2</xdr:row>
      <xdr:rowOff>295275</xdr:rowOff>
    </xdr:from>
    <xdr:to>
      <xdr:col>2</xdr:col>
      <xdr:colOff>1095375</xdr:colOff>
      <xdr:row>4</xdr:row>
      <xdr:rowOff>104775</xdr:rowOff>
    </xdr:to>
    <xdr:pic>
      <xdr:nvPicPr>
        <xdr:cNvPr id="7" name="Picture 22" descr="NOUVEAU LOGO ffka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952625"/>
          <a:ext cx="2505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342900</xdr:colOff>
      <xdr:row>6</xdr:row>
      <xdr:rowOff>123825</xdr:rowOff>
    </xdr:from>
    <xdr:to>
      <xdr:col>27</xdr:col>
      <xdr:colOff>104775</xdr:colOff>
      <xdr:row>7</xdr:row>
      <xdr:rowOff>9525</xdr:rowOff>
    </xdr:to>
    <xdr:sp>
      <xdr:nvSpPr>
        <xdr:cNvPr id="8" name="Line 269"/>
        <xdr:cNvSpPr>
          <a:spLocks/>
        </xdr:cNvSpPr>
      </xdr:nvSpPr>
      <xdr:spPr>
        <a:xfrm flipH="1">
          <a:off x="11687175" y="34290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314325</xdr:colOff>
      <xdr:row>2</xdr:row>
      <xdr:rowOff>104775</xdr:rowOff>
    </xdr:from>
    <xdr:to>
      <xdr:col>28</xdr:col>
      <xdr:colOff>419100</xdr:colOff>
      <xdr:row>4</xdr:row>
      <xdr:rowOff>266700</xdr:rowOff>
    </xdr:to>
    <xdr:pic>
      <xdr:nvPicPr>
        <xdr:cNvPr id="9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1762125"/>
          <a:ext cx="847725" cy="10382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SE%20DE%20COMPETITEURS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Categories"/>
      <sheetName val="Feuil3"/>
      <sheetName val="Feuil1"/>
      <sheetName val="Résultats"/>
      <sheetName val="Pesée"/>
      <sheetName val="Résultats général"/>
    </sheetNames>
    <sheetDataSet>
      <sheetData sheetId="3">
        <row r="1">
          <cell r="B1" t="str">
            <v>Clas.</v>
          </cell>
          <cell r="C1">
            <v>16</v>
          </cell>
          <cell r="D1">
            <v>17</v>
          </cell>
          <cell r="E1">
            <v>18</v>
          </cell>
          <cell r="F1">
            <v>19</v>
          </cell>
          <cell r="G1">
            <v>20</v>
          </cell>
          <cell r="H1">
            <v>21</v>
          </cell>
          <cell r="I1">
            <v>22</v>
          </cell>
          <cell r="J1">
            <v>23</v>
          </cell>
          <cell r="K1">
            <v>24</v>
          </cell>
          <cell r="L1">
            <v>25</v>
          </cell>
          <cell r="M1">
            <v>26</v>
          </cell>
          <cell r="N1">
            <v>27</v>
          </cell>
          <cell r="O1">
            <v>28</v>
          </cell>
          <cell r="P1">
            <v>29</v>
          </cell>
          <cell r="Q1">
            <v>30</v>
          </cell>
          <cell r="R1">
            <v>31</v>
          </cell>
          <cell r="S1">
            <v>32</v>
          </cell>
          <cell r="T1">
            <v>33</v>
          </cell>
          <cell r="U1">
            <v>34</v>
          </cell>
          <cell r="V1">
            <v>35</v>
          </cell>
          <cell r="W1">
            <v>36</v>
          </cell>
          <cell r="X1">
            <v>37</v>
          </cell>
          <cell r="Y1">
            <v>38</v>
          </cell>
          <cell r="Z1">
            <v>39</v>
          </cell>
          <cell r="AA1">
            <v>40</v>
          </cell>
          <cell r="AB1">
            <v>41</v>
          </cell>
          <cell r="AC1">
            <v>42</v>
          </cell>
          <cell r="AD1">
            <v>43</v>
          </cell>
          <cell r="AE1">
            <v>44</v>
          </cell>
          <cell r="AF1">
            <v>45</v>
          </cell>
          <cell r="AG1">
            <v>46</v>
          </cell>
          <cell r="AH1">
            <v>47</v>
          </cell>
          <cell r="AI1">
            <v>48</v>
          </cell>
          <cell r="AJ1">
            <v>49</v>
          </cell>
          <cell r="AK1">
            <v>50</v>
          </cell>
          <cell r="AL1">
            <v>51</v>
          </cell>
          <cell r="AM1">
            <v>52</v>
          </cell>
          <cell r="AN1">
            <v>53</v>
          </cell>
          <cell r="AO1">
            <v>54</v>
          </cell>
          <cell r="AP1">
            <v>55</v>
          </cell>
          <cell r="AQ1">
            <v>56</v>
          </cell>
          <cell r="AR1">
            <v>57</v>
          </cell>
          <cell r="AS1">
            <v>58</v>
          </cell>
          <cell r="AT1">
            <v>59</v>
          </cell>
          <cell r="AU1">
            <v>60</v>
          </cell>
          <cell r="AV1">
            <v>61</v>
          </cell>
          <cell r="AW1">
            <v>62</v>
          </cell>
          <cell r="AX1">
            <v>63</v>
          </cell>
          <cell r="AY1">
            <v>64</v>
          </cell>
          <cell r="AZ1">
            <v>65</v>
          </cell>
          <cell r="BA1">
            <v>66</v>
          </cell>
          <cell r="BB1">
            <v>67</v>
          </cell>
          <cell r="BC1">
            <v>68</v>
          </cell>
          <cell r="BD1">
            <v>69</v>
          </cell>
          <cell r="BE1">
            <v>70</v>
          </cell>
          <cell r="BF1">
            <v>71</v>
          </cell>
          <cell r="BG1">
            <v>72</v>
          </cell>
          <cell r="BH1">
            <v>73</v>
          </cell>
          <cell r="BI1">
            <v>74</v>
          </cell>
          <cell r="BJ1">
            <v>75</v>
          </cell>
          <cell r="BK1">
            <v>76</v>
          </cell>
          <cell r="BL1">
            <v>77</v>
          </cell>
          <cell r="BM1">
            <v>78</v>
          </cell>
          <cell r="BN1">
            <v>79</v>
          </cell>
          <cell r="BO1">
            <v>80</v>
          </cell>
          <cell r="BP1">
            <v>81</v>
          </cell>
          <cell r="BQ1">
            <v>82</v>
          </cell>
          <cell r="BR1">
            <v>83</v>
          </cell>
          <cell r="BS1">
            <v>84</v>
          </cell>
          <cell r="BT1">
            <v>85</v>
          </cell>
          <cell r="BU1">
            <v>86</v>
          </cell>
          <cell r="BV1">
            <v>87</v>
          </cell>
          <cell r="BW1">
            <v>88</v>
          </cell>
          <cell r="BX1">
            <v>89</v>
          </cell>
          <cell r="BY1">
            <v>90</v>
          </cell>
          <cell r="BZ1">
            <v>91</v>
          </cell>
          <cell r="CA1">
            <v>92</v>
          </cell>
          <cell r="CB1">
            <v>93</v>
          </cell>
          <cell r="CC1">
            <v>94</v>
          </cell>
          <cell r="CD1">
            <v>95</v>
          </cell>
          <cell r="CE1">
            <v>96</v>
          </cell>
          <cell r="CF1">
            <v>97</v>
          </cell>
          <cell r="CG1">
            <v>98</v>
          </cell>
          <cell r="CH1">
            <v>99</v>
          </cell>
          <cell r="CI1">
            <v>100</v>
          </cell>
          <cell r="CJ1">
            <v>101</v>
          </cell>
          <cell r="CK1">
            <v>102</v>
          </cell>
          <cell r="CL1">
            <v>103</v>
          </cell>
          <cell r="CM1">
            <v>104</v>
          </cell>
          <cell r="CN1">
            <v>105</v>
          </cell>
          <cell r="CO1">
            <v>106</v>
          </cell>
          <cell r="CP1">
            <v>107</v>
          </cell>
          <cell r="CQ1">
            <v>108</v>
          </cell>
          <cell r="CR1">
            <v>109</v>
          </cell>
          <cell r="CS1">
            <v>110</v>
          </cell>
          <cell r="CT1">
            <v>111</v>
          </cell>
          <cell r="CU1">
            <v>112</v>
          </cell>
          <cell r="CV1">
            <v>113</v>
          </cell>
          <cell r="CW1">
            <v>114</v>
          </cell>
          <cell r="CX1">
            <v>115</v>
          </cell>
          <cell r="CY1">
            <v>116</v>
          </cell>
          <cell r="CZ1">
            <v>117</v>
          </cell>
          <cell r="DA1">
            <v>118</v>
          </cell>
          <cell r="DB1">
            <v>119</v>
          </cell>
          <cell r="DC1">
            <v>120</v>
          </cell>
          <cell r="DD1">
            <v>121</v>
          </cell>
          <cell r="DE1">
            <v>122</v>
          </cell>
          <cell r="DF1">
            <v>123</v>
          </cell>
          <cell r="DG1">
            <v>124</v>
          </cell>
          <cell r="DH1">
            <v>125</v>
          </cell>
          <cell r="DI1">
            <v>126</v>
          </cell>
          <cell r="DJ1">
            <v>127</v>
          </cell>
          <cell r="DK1">
            <v>128</v>
          </cell>
          <cell r="DL1">
            <v>129</v>
          </cell>
          <cell r="DM1">
            <v>130</v>
          </cell>
        </row>
        <row r="2">
          <cell r="A2" t="str">
            <v>BENJAMINES</v>
          </cell>
          <cell r="B2">
            <v>11</v>
          </cell>
        </row>
        <row r="3">
          <cell r="A3" t="str">
            <v>BENJAMINS</v>
          </cell>
          <cell r="B3">
            <v>10</v>
          </cell>
        </row>
        <row r="4">
          <cell r="A4" t="str">
            <v>CADETS G</v>
          </cell>
          <cell r="B4">
            <v>14</v>
          </cell>
        </row>
        <row r="5">
          <cell r="A5" t="str">
            <v>CADETTES F</v>
          </cell>
          <cell r="B5">
            <v>15</v>
          </cell>
        </row>
        <row r="6">
          <cell r="A6" t="str">
            <v>JUNIORS F</v>
          </cell>
          <cell r="B6">
            <v>16</v>
          </cell>
        </row>
        <row r="7">
          <cell r="A7" t="str">
            <v>JUNIORS G</v>
          </cell>
          <cell r="B7">
            <v>17</v>
          </cell>
        </row>
        <row r="8">
          <cell r="A8" t="str">
            <v>MINI POUSS F</v>
          </cell>
          <cell r="B8">
            <v>1</v>
          </cell>
        </row>
        <row r="9">
          <cell r="A9" t="str">
            <v>MINI POUSS G</v>
          </cell>
          <cell r="B9">
            <v>5</v>
          </cell>
        </row>
        <row r="10">
          <cell r="A10" t="str">
            <v>MINIMES F</v>
          </cell>
          <cell r="B10">
            <v>13</v>
          </cell>
        </row>
        <row r="11">
          <cell r="A11" t="str">
            <v>MINIMES G</v>
          </cell>
          <cell r="B11">
            <v>12</v>
          </cell>
        </row>
        <row r="12">
          <cell r="A12" t="str">
            <v>POUSSINES</v>
          </cell>
          <cell r="B12">
            <v>3</v>
          </cell>
        </row>
        <row r="13">
          <cell r="A13" t="str">
            <v>POUSSINS</v>
          </cell>
          <cell r="B13">
            <v>2</v>
          </cell>
        </row>
        <row r="14">
          <cell r="A14" t="str">
            <v>POUSSINS 2</v>
          </cell>
          <cell r="B14">
            <v>4</v>
          </cell>
        </row>
        <row r="15">
          <cell r="A15" t="str">
            <v>PUPILLES</v>
          </cell>
          <cell r="B15">
            <v>6</v>
          </cell>
        </row>
        <row r="16">
          <cell r="A16" t="str">
            <v>PUPILLES 2</v>
          </cell>
          <cell r="B16">
            <v>8</v>
          </cell>
        </row>
        <row r="17">
          <cell r="A17" t="str">
            <v>PUPILLES F</v>
          </cell>
          <cell r="B17">
            <v>7</v>
          </cell>
        </row>
        <row r="18">
          <cell r="A18" t="str">
            <v>PUPILLES F 2</v>
          </cell>
          <cell r="B18">
            <v>9</v>
          </cell>
        </row>
        <row r="19">
          <cell r="A19" t="str">
            <v>SENIORS F</v>
          </cell>
          <cell r="B19">
            <v>19</v>
          </cell>
        </row>
        <row r="20">
          <cell r="A20" t="str">
            <v>SENIORS G</v>
          </cell>
          <cell r="B20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9"/>
  <sheetViews>
    <sheetView showGridLines="0" tabSelected="1" zoomScale="70" zoomScaleNormal="70" workbookViewId="0" topLeftCell="A1">
      <selection activeCell="G55" sqref="G55"/>
    </sheetView>
  </sheetViews>
  <sheetFormatPr defaultColWidth="11.00390625" defaultRowHeight="14.25"/>
  <cols>
    <col min="1" max="1" width="10.875" style="26" customWidth="1"/>
    <col min="2" max="2" width="11.00390625" style="26" customWidth="1"/>
    <col min="3" max="3" width="36.125" style="26" customWidth="1"/>
    <col min="4" max="4" width="14.75390625" style="26" hidden="1" customWidth="1"/>
    <col min="5" max="5" width="15.875" style="26" customWidth="1"/>
    <col min="6" max="7" width="14.125" style="26" customWidth="1"/>
    <col min="8" max="8" width="8.125" style="26" customWidth="1"/>
    <col min="9" max="9" width="13.375" style="26" customWidth="1"/>
    <col min="10" max="10" width="13.375" style="26" hidden="1" customWidth="1"/>
    <col min="11" max="11" width="11.875" style="26" hidden="1" customWidth="1"/>
    <col min="12" max="13" width="11.00390625" style="26" hidden="1" customWidth="1"/>
    <col min="14" max="14" width="18.125" style="26" hidden="1" customWidth="1"/>
    <col min="15" max="20" width="11.00390625" style="26" hidden="1" customWidth="1"/>
    <col min="21" max="21" width="10.00390625" style="26" customWidth="1"/>
    <col min="22" max="22" width="0.875" style="26" hidden="1" customWidth="1"/>
    <col min="23" max="23" width="10.00390625" style="26" customWidth="1"/>
    <col min="24" max="24" width="12.125" style="26" hidden="1" customWidth="1"/>
    <col min="25" max="25" width="9.75390625" style="26" customWidth="1"/>
    <col min="26" max="26" width="12.00390625" style="26" hidden="1" customWidth="1"/>
    <col min="27" max="27" width="8.875" style="26" hidden="1" customWidth="1"/>
    <col min="28" max="28" width="11.875" style="26" hidden="1" customWidth="1"/>
    <col min="29" max="29" width="10.25390625" style="26" customWidth="1"/>
    <col min="30" max="30" width="12.375" style="26" hidden="1" customWidth="1"/>
    <col min="31" max="16384" width="11.00390625" style="26" customWidth="1"/>
  </cols>
  <sheetData>
    <row r="1" spans="1:29" ht="65.25" customHeight="1">
      <c r="A1" s="272" t="s">
        <v>47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3"/>
      <c r="AA1" s="273"/>
      <c r="AB1" s="273"/>
      <c r="AC1" s="273"/>
    </row>
    <row r="2" spans="1:29" ht="65.25" customHeight="1">
      <c r="A2" s="274" t="s">
        <v>66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</row>
    <row r="3" spans="1:30" ht="34.5" customHeight="1">
      <c r="A3" s="1"/>
      <c r="B3" s="1"/>
      <c r="C3" s="244" t="s">
        <v>48</v>
      </c>
      <c r="D3" s="276"/>
      <c r="E3" s="276"/>
      <c r="F3" s="276"/>
      <c r="G3" s="276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1"/>
    </row>
    <row r="4" spans="1:30" ht="34.5" customHeight="1">
      <c r="A4" s="1"/>
      <c r="B4" s="1"/>
      <c r="C4" s="244" t="s">
        <v>65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1"/>
    </row>
    <row r="5" spans="1:30" ht="34.5" customHeight="1">
      <c r="A5" s="1"/>
      <c r="B5" s="1"/>
      <c r="C5" s="244" t="s">
        <v>67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1"/>
    </row>
    <row r="6" spans="1:30" ht="26.25" customHeight="1">
      <c r="A6" s="296" t="s">
        <v>45</v>
      </c>
      <c r="B6" s="297"/>
      <c r="C6" s="297"/>
      <c r="D6" s="297"/>
      <c r="E6" s="297"/>
      <c r="F6" s="297"/>
      <c r="G6" s="297"/>
      <c r="H6" s="297"/>
      <c r="I6" s="297"/>
      <c r="J6" s="297"/>
      <c r="K6" s="298"/>
      <c r="L6" s="298"/>
      <c r="M6" s="298"/>
      <c r="N6" s="298"/>
      <c r="O6" s="298"/>
      <c r="P6" s="8"/>
      <c r="Q6" s="1"/>
      <c r="R6" s="1"/>
      <c r="S6" s="1"/>
      <c r="T6" s="9"/>
      <c r="U6" s="302" t="s">
        <v>53</v>
      </c>
      <c r="V6" s="304" t="s">
        <v>14</v>
      </c>
      <c r="W6" s="295" t="s">
        <v>52</v>
      </c>
      <c r="X6" s="293" t="s">
        <v>15</v>
      </c>
      <c r="Y6" s="299" t="s">
        <v>54</v>
      </c>
      <c r="Z6" s="294" t="s">
        <v>15</v>
      </c>
      <c r="AA6" s="295" t="s">
        <v>16</v>
      </c>
      <c r="AB6" s="293" t="s">
        <v>15</v>
      </c>
      <c r="AC6" s="284" t="s">
        <v>55</v>
      </c>
      <c r="AD6" s="286" t="s">
        <v>15</v>
      </c>
    </row>
    <row r="7" spans="1:30" ht="65.25" customHeight="1" thickBot="1">
      <c r="A7" s="300"/>
      <c r="B7" s="301"/>
      <c r="C7" s="2" t="s">
        <v>0</v>
      </c>
      <c r="D7" s="2" t="s">
        <v>24</v>
      </c>
      <c r="E7" s="2" t="s">
        <v>36</v>
      </c>
      <c r="F7" s="2" t="s">
        <v>1</v>
      </c>
      <c r="G7" s="2" t="s">
        <v>37</v>
      </c>
      <c r="H7" s="3" t="s">
        <v>2</v>
      </c>
      <c r="I7" s="4" t="s">
        <v>3</v>
      </c>
      <c r="J7" s="5" t="s">
        <v>4</v>
      </c>
      <c r="K7" s="5" t="s">
        <v>17</v>
      </c>
      <c r="L7" s="5" t="s">
        <v>18</v>
      </c>
      <c r="M7" s="5" t="s">
        <v>19</v>
      </c>
      <c r="N7" s="10" t="s">
        <v>20</v>
      </c>
      <c r="O7" s="5" t="s">
        <v>21</v>
      </c>
      <c r="P7" s="5"/>
      <c r="Q7" s="6" t="s">
        <v>22</v>
      </c>
      <c r="R7" s="5" t="s">
        <v>22</v>
      </c>
      <c r="S7" s="5" t="s">
        <v>22</v>
      </c>
      <c r="T7" s="5" t="s">
        <v>22</v>
      </c>
      <c r="U7" s="303"/>
      <c r="V7" s="285"/>
      <c r="W7" s="287"/>
      <c r="X7" s="287"/>
      <c r="Y7" s="287"/>
      <c r="Z7" s="287"/>
      <c r="AA7" s="287"/>
      <c r="AB7" s="287"/>
      <c r="AC7" s="285"/>
      <c r="AD7" s="287"/>
    </row>
    <row r="8" spans="1:30" ht="16.5" customHeight="1" hidden="1">
      <c r="A8" s="288" t="s">
        <v>25</v>
      </c>
      <c r="B8" s="278">
        <v>-38</v>
      </c>
      <c r="C8" s="104" t="s">
        <v>5</v>
      </c>
      <c r="D8" s="105" t="s">
        <v>6</v>
      </c>
      <c r="E8" s="105" t="s">
        <v>23</v>
      </c>
      <c r="F8" s="106">
        <v>36923</v>
      </c>
      <c r="G8" s="104" t="s">
        <v>7</v>
      </c>
      <c r="H8" s="104" t="s">
        <v>8</v>
      </c>
      <c r="I8" s="107">
        <v>32</v>
      </c>
      <c r="J8" s="7" t="e">
        <f>IF(H8="M",VLOOKUP(M8,#REF!,2),IF(H8="F",VLOOKUP(M8,#REF!,3),""))</f>
        <v>#REF!</v>
      </c>
      <c r="K8" s="5" t="e">
        <f>INDEX(#REF!,R8,S8)</f>
        <v>#REF!</v>
      </c>
      <c r="L8" s="11" t="e">
        <f>VLOOKUP(D8,#REF!,2,)</f>
        <v>#REF!</v>
      </c>
      <c r="M8" s="7">
        <f aca="true" t="shared" si="0" ref="M8:M73">YEAR(F8)</f>
        <v>2001</v>
      </c>
      <c r="N8" s="34" t="e">
        <f aca="true" t="shared" si="1" ref="N8:N73">CONCATENATE(J8," ",K8)</f>
        <v>#REF!</v>
      </c>
      <c r="O8" s="12">
        <f aca="true" t="shared" si="2" ref="O8:O73">SUM(IF(X8=1,3,IF(X8=2,2,IF(X8=3,1,0))),IF(V8=1,3,IF(V8=2,2,IF(V8=3,1,0))),IF(Z8=1,3,IF(Z8=2,2,IF(Z8=3,1,0))),IF(AB8=1,3,IF(AB8=2,2,IF(AB8=3,1,0))),IF(AD8=1,3,IF(AD8=2,2,IF(AD8=3,1,0))))+SUM(U8,W8,Y8,AA8,AC8)</f>
        <v>0</v>
      </c>
      <c r="P8" s="13"/>
      <c r="Q8" s="14">
        <f aca="true" t="shared" si="3" ref="Q8:Q73">ROUNDUP(I8,0)</f>
        <v>32</v>
      </c>
      <c r="R8" s="7" t="e">
        <f>MATCH(J8,'[1]Feuil1'!$A:$A,0)</f>
        <v>#REF!</v>
      </c>
      <c r="S8" s="15">
        <f>MATCH(Q8,'[1]Feuil1'!$1:$1,0)</f>
        <v>19</v>
      </c>
      <c r="T8" s="7" t="e">
        <f>VLOOKUP(J8,'[1]Feuil1'!$A$2:$B$20,2)</f>
        <v>#REF!</v>
      </c>
      <c r="U8" s="74"/>
      <c r="V8" s="60"/>
      <c r="W8" s="16"/>
      <c r="X8" s="16"/>
      <c r="Y8" s="17"/>
      <c r="Z8" s="17"/>
      <c r="AA8" s="16"/>
      <c r="AB8" s="16"/>
      <c r="AC8" s="134"/>
      <c r="AD8" s="18"/>
    </row>
    <row r="9" spans="1:30" ht="16.5" customHeight="1" hidden="1">
      <c r="A9" s="289"/>
      <c r="B9" s="278"/>
      <c r="C9" s="104"/>
      <c r="D9" s="105"/>
      <c r="E9" s="105"/>
      <c r="F9" s="106"/>
      <c r="G9" s="105"/>
      <c r="H9" s="105"/>
      <c r="I9" s="108"/>
      <c r="J9" s="7">
        <f>IF(H9="M",VLOOKUP(M9,#REF!,2),IF(H9="F",VLOOKUP(M9,#REF!,3),""))</f>
      </c>
      <c r="K9" s="5" t="e">
        <f>INDEX(#REF!,R9,S9)</f>
        <v>#REF!</v>
      </c>
      <c r="L9" s="11" t="e">
        <f>VLOOKUP(D9,#REF!,2,)</f>
        <v>#REF!</v>
      </c>
      <c r="M9" s="7">
        <f t="shared" si="0"/>
        <v>1900</v>
      </c>
      <c r="N9" s="34" t="e">
        <f t="shared" si="1"/>
        <v>#REF!</v>
      </c>
      <c r="O9" s="12">
        <f t="shared" si="2"/>
        <v>0</v>
      </c>
      <c r="P9" s="13"/>
      <c r="Q9" s="14">
        <f t="shared" si="3"/>
        <v>0</v>
      </c>
      <c r="R9" s="7" t="e">
        <f>MATCH(J9,'[1]Feuil1'!$A:$A,0)</f>
        <v>#N/A</v>
      </c>
      <c r="S9" s="15" t="e">
        <f>MATCH(Q9,'[1]Feuil1'!$1:$1,0)</f>
        <v>#N/A</v>
      </c>
      <c r="T9" s="7" t="e">
        <f>VLOOKUP(J9,'[1]Feuil1'!$A$2:$B$20,2)</f>
        <v>#N/A</v>
      </c>
      <c r="U9" s="75"/>
      <c r="V9" s="61"/>
      <c r="W9" s="19"/>
      <c r="X9" s="19"/>
      <c r="Y9" s="20"/>
      <c r="Z9" s="20"/>
      <c r="AA9" s="19"/>
      <c r="AB9" s="19"/>
      <c r="AC9" s="135"/>
      <c r="AD9" s="21"/>
    </row>
    <row r="10" spans="1:30" ht="16.5" customHeight="1" hidden="1">
      <c r="A10" s="289"/>
      <c r="B10" s="278">
        <v>-46</v>
      </c>
      <c r="C10" s="104"/>
      <c r="D10" s="105"/>
      <c r="E10" s="105"/>
      <c r="F10" s="106"/>
      <c r="G10" s="105"/>
      <c r="H10" s="105"/>
      <c r="I10" s="108"/>
      <c r="J10" s="7">
        <f>IF(H10="M",VLOOKUP(M10,#REF!,2),IF(H10="F",VLOOKUP(M10,#REF!,3),""))</f>
      </c>
      <c r="K10" s="5" t="e">
        <f>INDEX(#REF!,R10,S10)</f>
        <v>#REF!</v>
      </c>
      <c r="L10" s="11" t="e">
        <f>VLOOKUP(D10,#REF!,2,)</f>
        <v>#REF!</v>
      </c>
      <c r="M10" s="7">
        <f t="shared" si="0"/>
        <v>1900</v>
      </c>
      <c r="N10" s="34" t="e">
        <f t="shared" si="1"/>
        <v>#REF!</v>
      </c>
      <c r="O10" s="12">
        <f t="shared" si="2"/>
        <v>0</v>
      </c>
      <c r="P10" s="13"/>
      <c r="Q10" s="14">
        <f t="shared" si="3"/>
        <v>0</v>
      </c>
      <c r="R10" s="7" t="e">
        <f>MATCH(J10,'[1]Feuil1'!$A:$A,0)</f>
        <v>#N/A</v>
      </c>
      <c r="S10" s="15" t="e">
        <f>MATCH(Q10,'[1]Feuil1'!$1:$1,0)</f>
        <v>#N/A</v>
      </c>
      <c r="T10" s="7" t="e">
        <f>VLOOKUP(J10,'[1]Feuil1'!$A$2:$B$20,2)</f>
        <v>#N/A</v>
      </c>
      <c r="U10" s="76"/>
      <c r="V10" s="62"/>
      <c r="W10" s="22"/>
      <c r="X10" s="22"/>
      <c r="Y10" s="23"/>
      <c r="Z10" s="23"/>
      <c r="AA10" s="22"/>
      <c r="AB10" s="22"/>
      <c r="AC10" s="136"/>
      <c r="AD10" s="24"/>
    </row>
    <row r="11" spans="1:30" ht="16.5" customHeight="1" hidden="1">
      <c r="A11" s="289"/>
      <c r="B11" s="278"/>
      <c r="C11" s="104"/>
      <c r="D11" s="105"/>
      <c r="E11" s="105"/>
      <c r="F11" s="106"/>
      <c r="G11" s="105"/>
      <c r="H11" s="105"/>
      <c r="I11" s="108"/>
      <c r="J11" s="7">
        <f>IF(H11="M",VLOOKUP(M11,#REF!,2),IF(H11="F",VLOOKUP(M11,#REF!,3),""))</f>
      </c>
      <c r="K11" s="5" t="e">
        <f>INDEX(#REF!,R11,S11)</f>
        <v>#REF!</v>
      </c>
      <c r="L11" s="11" t="e">
        <f>VLOOKUP(D11,#REF!,2,)</f>
        <v>#REF!</v>
      </c>
      <c r="M11" s="7">
        <f t="shared" si="0"/>
        <v>1900</v>
      </c>
      <c r="N11" s="34" t="e">
        <f t="shared" si="1"/>
        <v>#REF!</v>
      </c>
      <c r="O11" s="12">
        <f t="shared" si="2"/>
        <v>0</v>
      </c>
      <c r="P11" s="13"/>
      <c r="Q11" s="14">
        <f t="shared" si="3"/>
        <v>0</v>
      </c>
      <c r="R11" s="7" t="e">
        <f>MATCH(J11,'[1]Feuil1'!$A:$A,0)</f>
        <v>#N/A</v>
      </c>
      <c r="S11" s="15" t="e">
        <f>MATCH(Q11,'[1]Feuil1'!$1:$1,0)</f>
        <v>#N/A</v>
      </c>
      <c r="T11" s="7" t="e">
        <f>VLOOKUP(J11,'[1]Feuil1'!$A$2:$B$20,2)</f>
        <v>#N/A</v>
      </c>
      <c r="U11" s="76"/>
      <c r="V11" s="62"/>
      <c r="W11" s="22"/>
      <c r="X11" s="22"/>
      <c r="Y11" s="23"/>
      <c r="Z11" s="23"/>
      <c r="AA11" s="22"/>
      <c r="AB11" s="22"/>
      <c r="AC11" s="136"/>
      <c r="AD11" s="24"/>
    </row>
    <row r="12" spans="1:30" ht="16.5" customHeight="1" hidden="1">
      <c r="A12" s="289"/>
      <c r="B12" s="278">
        <v>-52</v>
      </c>
      <c r="C12" s="104"/>
      <c r="D12" s="105"/>
      <c r="E12" s="105"/>
      <c r="F12" s="106"/>
      <c r="G12" s="104"/>
      <c r="H12" s="104"/>
      <c r="I12" s="107"/>
      <c r="J12" s="7">
        <f>IF(H12="M",VLOOKUP(M12,#REF!,2),IF(H12="F",VLOOKUP(M12,#REF!,3),""))</f>
      </c>
      <c r="K12" s="5" t="e">
        <f>INDEX(#REF!,R12,S12)</f>
        <v>#REF!</v>
      </c>
      <c r="L12" s="11" t="e">
        <f>VLOOKUP(D12,#REF!,2,)</f>
        <v>#REF!</v>
      </c>
      <c r="M12" s="7">
        <f t="shared" si="0"/>
        <v>1900</v>
      </c>
      <c r="N12" s="34" t="e">
        <f t="shared" si="1"/>
        <v>#REF!</v>
      </c>
      <c r="O12" s="12">
        <f t="shared" si="2"/>
        <v>0</v>
      </c>
      <c r="P12" s="13"/>
      <c r="Q12" s="14">
        <f t="shared" si="3"/>
        <v>0</v>
      </c>
      <c r="R12" s="7" t="e">
        <f>MATCH(J12,'[1]Feuil1'!$A:$A,0)</f>
        <v>#N/A</v>
      </c>
      <c r="S12" s="15" t="e">
        <f>MATCH(Q12,'[1]Feuil1'!$1:$1,0)</f>
        <v>#N/A</v>
      </c>
      <c r="T12" s="7" t="e">
        <f>VLOOKUP(J12,'[1]Feuil1'!$A$2:$B$20,2)</f>
        <v>#N/A</v>
      </c>
      <c r="U12" s="76"/>
      <c r="V12" s="62"/>
      <c r="W12" s="22"/>
      <c r="X12" s="22"/>
      <c r="Y12" s="23"/>
      <c r="Z12" s="23"/>
      <c r="AA12" s="22"/>
      <c r="AB12" s="22"/>
      <c r="AC12" s="136"/>
      <c r="AD12" s="24"/>
    </row>
    <row r="13" spans="1:30" ht="16.5" customHeight="1" hidden="1">
      <c r="A13" s="289"/>
      <c r="B13" s="278"/>
      <c r="C13" s="104"/>
      <c r="D13" s="105"/>
      <c r="E13" s="105"/>
      <c r="F13" s="106"/>
      <c r="G13" s="104"/>
      <c r="H13" s="104"/>
      <c r="I13" s="107"/>
      <c r="J13" s="7">
        <f>IF(H13="M",VLOOKUP(M13,#REF!,2),IF(H13="F",VLOOKUP(M13,#REF!,3),""))</f>
      </c>
      <c r="K13" s="5" t="e">
        <f>INDEX(#REF!,R13,S13)</f>
        <v>#REF!</v>
      </c>
      <c r="L13" s="11" t="e">
        <f>VLOOKUP(D13,#REF!,2,)</f>
        <v>#REF!</v>
      </c>
      <c r="M13" s="7">
        <f t="shared" si="0"/>
        <v>1900</v>
      </c>
      <c r="N13" s="34" t="e">
        <f t="shared" si="1"/>
        <v>#REF!</v>
      </c>
      <c r="O13" s="12">
        <f t="shared" si="2"/>
        <v>0</v>
      </c>
      <c r="P13" s="13"/>
      <c r="Q13" s="14">
        <f t="shared" si="3"/>
        <v>0</v>
      </c>
      <c r="R13" s="7" t="e">
        <f>MATCH(J13,'[1]Feuil1'!$A:$A,0)</f>
        <v>#N/A</v>
      </c>
      <c r="S13" s="15" t="e">
        <f>MATCH(Q13,'[1]Feuil1'!$1:$1,0)</f>
        <v>#N/A</v>
      </c>
      <c r="T13" s="7" t="e">
        <f>VLOOKUP(J13,'[1]Feuil1'!$A$2:$B$20,2)</f>
        <v>#N/A</v>
      </c>
      <c r="U13" s="76"/>
      <c r="V13" s="62"/>
      <c r="W13" s="22"/>
      <c r="X13" s="22"/>
      <c r="Y13" s="23"/>
      <c r="Z13" s="23"/>
      <c r="AA13" s="22"/>
      <c r="AB13" s="22"/>
      <c r="AC13" s="136"/>
      <c r="AD13" s="24"/>
    </row>
    <row r="14" spans="1:30" ht="16.5" customHeight="1" hidden="1">
      <c r="A14" s="289"/>
      <c r="B14" s="278">
        <v>-60</v>
      </c>
      <c r="C14" s="104"/>
      <c r="D14" s="105"/>
      <c r="E14" s="105"/>
      <c r="F14" s="106"/>
      <c r="G14" s="104"/>
      <c r="H14" s="104"/>
      <c r="I14" s="107"/>
      <c r="J14" s="7">
        <f>IF(H14="M",VLOOKUP(M14,#REF!,2),IF(H14="F",VLOOKUP(M14,#REF!,3),""))</f>
      </c>
      <c r="K14" s="5" t="e">
        <f>INDEX(#REF!,R14,S14)</f>
        <v>#REF!</v>
      </c>
      <c r="L14" s="11" t="e">
        <f>VLOOKUP(D14,#REF!,2,)</f>
        <v>#REF!</v>
      </c>
      <c r="M14" s="7">
        <f t="shared" si="0"/>
        <v>1900</v>
      </c>
      <c r="N14" s="34" t="e">
        <f t="shared" si="1"/>
        <v>#REF!</v>
      </c>
      <c r="O14" s="12">
        <f t="shared" si="2"/>
        <v>0</v>
      </c>
      <c r="P14" s="13"/>
      <c r="Q14" s="14">
        <f t="shared" si="3"/>
        <v>0</v>
      </c>
      <c r="R14" s="7" t="e">
        <f>MATCH(J14,'[1]Feuil1'!$A:$A,0)</f>
        <v>#N/A</v>
      </c>
      <c r="S14" s="15" t="e">
        <f>MATCH(Q14,'[1]Feuil1'!$1:$1,0)</f>
        <v>#N/A</v>
      </c>
      <c r="T14" s="7" t="e">
        <f>VLOOKUP(J14,'[1]Feuil1'!$A$2:$B$20,2)</f>
        <v>#N/A</v>
      </c>
      <c r="U14" s="76"/>
      <c r="V14" s="62"/>
      <c r="W14" s="22"/>
      <c r="X14" s="22"/>
      <c r="Y14" s="23"/>
      <c r="Z14" s="23"/>
      <c r="AA14" s="22"/>
      <c r="AB14" s="22"/>
      <c r="AC14" s="136"/>
      <c r="AD14" s="24"/>
    </row>
    <row r="15" spans="1:30" ht="16.5" customHeight="1" hidden="1">
      <c r="A15" s="289"/>
      <c r="B15" s="278"/>
      <c r="C15" s="105"/>
      <c r="D15" s="105"/>
      <c r="E15" s="105"/>
      <c r="F15" s="109"/>
      <c r="G15" s="105"/>
      <c r="H15" s="105"/>
      <c r="I15" s="107"/>
      <c r="J15" s="7">
        <f>IF(H15="M",VLOOKUP(M15,#REF!,2),IF(H15="F",VLOOKUP(M15,#REF!,3),""))</f>
      </c>
      <c r="K15" s="5" t="e">
        <f>INDEX(#REF!,R15,S15)</f>
        <v>#REF!</v>
      </c>
      <c r="L15" s="11" t="e">
        <f>VLOOKUP(D15,#REF!,2,)</f>
        <v>#REF!</v>
      </c>
      <c r="M15" s="7">
        <f t="shared" si="0"/>
        <v>1900</v>
      </c>
      <c r="N15" s="34" t="e">
        <f t="shared" si="1"/>
        <v>#REF!</v>
      </c>
      <c r="O15" s="12">
        <f t="shared" si="2"/>
        <v>0</v>
      </c>
      <c r="P15" s="13"/>
      <c r="Q15" s="14">
        <f t="shared" si="3"/>
        <v>0</v>
      </c>
      <c r="R15" s="7" t="e">
        <f>MATCH(J15,'[1]Feuil1'!$A:$A,0)</f>
        <v>#N/A</v>
      </c>
      <c r="S15" s="15" t="e">
        <f>MATCH(Q15,'[1]Feuil1'!$1:$1,0)</f>
        <v>#N/A</v>
      </c>
      <c r="T15" s="7" t="e">
        <f>VLOOKUP(J15,'[1]Feuil1'!$A$2:$B$20,2)</f>
        <v>#N/A</v>
      </c>
      <c r="U15" s="76"/>
      <c r="V15" s="62"/>
      <c r="W15" s="22"/>
      <c r="X15" s="22"/>
      <c r="Y15" s="23"/>
      <c r="Z15" s="23"/>
      <c r="AA15" s="22"/>
      <c r="AB15" s="22"/>
      <c r="AC15" s="136"/>
      <c r="AD15" s="24"/>
    </row>
    <row r="16" spans="1:30" ht="16.5" customHeight="1" hidden="1">
      <c r="A16" s="290"/>
      <c r="B16" s="278">
        <v>-68</v>
      </c>
      <c r="C16" s="104"/>
      <c r="D16" s="105"/>
      <c r="E16" s="105"/>
      <c r="F16" s="106"/>
      <c r="G16" s="110"/>
      <c r="H16" s="104"/>
      <c r="I16" s="108"/>
      <c r="J16" s="7">
        <f>IF(H16="M",VLOOKUP(M16,#REF!,2),IF(H16="F",VLOOKUP(M16,#REF!,3),""))</f>
      </c>
      <c r="K16" s="5" t="e">
        <f>INDEX(#REF!,R16,S16)</f>
        <v>#REF!</v>
      </c>
      <c r="L16" s="11" t="e">
        <f>VLOOKUP(D16,#REF!,2,)</f>
        <v>#REF!</v>
      </c>
      <c r="M16" s="7">
        <f t="shared" si="0"/>
        <v>1900</v>
      </c>
      <c r="N16" s="34" t="e">
        <f t="shared" si="1"/>
        <v>#REF!</v>
      </c>
      <c r="O16" s="12">
        <f t="shared" si="2"/>
        <v>0</v>
      </c>
      <c r="P16" s="13"/>
      <c r="Q16" s="14">
        <f t="shared" si="3"/>
        <v>0</v>
      </c>
      <c r="R16" s="7" t="e">
        <f>MATCH(J16,'[1]Feuil1'!$A:$A,0)</f>
        <v>#N/A</v>
      </c>
      <c r="S16" s="15" t="e">
        <f>MATCH(Q16,'[1]Feuil1'!$1:$1,0)</f>
        <v>#N/A</v>
      </c>
      <c r="T16" s="7" t="e">
        <f>VLOOKUP(J16,'[1]Feuil1'!$A$2:$B$20,2)</f>
        <v>#N/A</v>
      </c>
      <c r="U16" s="76"/>
      <c r="V16" s="62"/>
      <c r="W16" s="22"/>
      <c r="X16" s="22"/>
      <c r="Y16" s="23"/>
      <c r="Z16" s="23"/>
      <c r="AA16" s="22"/>
      <c r="AB16" s="22"/>
      <c r="AC16" s="136"/>
      <c r="AD16" s="24"/>
    </row>
    <row r="17" spans="1:30" ht="16.5" customHeight="1" hidden="1">
      <c r="A17" s="290"/>
      <c r="B17" s="278"/>
      <c r="C17" s="104"/>
      <c r="D17" s="105"/>
      <c r="E17" s="105"/>
      <c r="F17" s="106"/>
      <c r="G17" s="105"/>
      <c r="H17" s="105"/>
      <c r="I17" s="108"/>
      <c r="J17" s="7">
        <f>IF(H17="M",VLOOKUP(M17,#REF!,2),IF(H17="F",VLOOKUP(M17,#REF!,3),""))</f>
      </c>
      <c r="K17" s="5" t="e">
        <f>INDEX(#REF!,R17,S17)</f>
        <v>#REF!</v>
      </c>
      <c r="L17" s="11" t="e">
        <f>VLOOKUP(D17,#REF!,2,)</f>
        <v>#REF!</v>
      </c>
      <c r="M17" s="7">
        <f t="shared" si="0"/>
        <v>1900</v>
      </c>
      <c r="N17" s="34" t="e">
        <f t="shared" si="1"/>
        <v>#REF!</v>
      </c>
      <c r="O17" s="12">
        <f t="shared" si="2"/>
        <v>0</v>
      </c>
      <c r="P17" s="13"/>
      <c r="Q17" s="14">
        <f t="shared" si="3"/>
        <v>0</v>
      </c>
      <c r="R17" s="7" t="e">
        <f>MATCH(J17,'[1]Feuil1'!$A:$A,0)</f>
        <v>#N/A</v>
      </c>
      <c r="S17" s="15" t="e">
        <f>MATCH(Q17,'[1]Feuil1'!$1:$1,0)</f>
        <v>#N/A</v>
      </c>
      <c r="T17" s="7" t="e">
        <f>VLOOKUP(J17,'[1]Feuil1'!$A$2:$B$20,2)</f>
        <v>#N/A</v>
      </c>
      <c r="U17" s="76"/>
      <c r="V17" s="62"/>
      <c r="W17" s="22"/>
      <c r="X17" s="22"/>
      <c r="Y17" s="23"/>
      <c r="Z17" s="23"/>
      <c r="AA17" s="22"/>
      <c r="AB17" s="22"/>
      <c r="AC17" s="136"/>
      <c r="AD17" s="24"/>
    </row>
    <row r="18" spans="1:30" ht="16.5" customHeight="1" hidden="1">
      <c r="A18" s="290"/>
      <c r="B18" s="278" t="s">
        <v>9</v>
      </c>
      <c r="C18" s="104"/>
      <c r="D18" s="105"/>
      <c r="E18" s="105"/>
      <c r="F18" s="106"/>
      <c r="G18" s="105"/>
      <c r="H18" s="104"/>
      <c r="I18" s="108"/>
      <c r="J18" s="7">
        <f>IF(H18="M",VLOOKUP(M18,#REF!,2),IF(H18="F",VLOOKUP(M18,#REF!,3),""))</f>
      </c>
      <c r="K18" s="5" t="e">
        <f>INDEX(#REF!,R18,S18)</f>
        <v>#REF!</v>
      </c>
      <c r="L18" s="11" t="e">
        <f>VLOOKUP(D18,#REF!,2,)</f>
        <v>#REF!</v>
      </c>
      <c r="M18" s="7">
        <f t="shared" si="0"/>
        <v>1900</v>
      </c>
      <c r="N18" s="34" t="e">
        <f t="shared" si="1"/>
        <v>#REF!</v>
      </c>
      <c r="O18" s="12">
        <f t="shared" si="2"/>
        <v>0</v>
      </c>
      <c r="P18" s="13"/>
      <c r="Q18" s="14">
        <f t="shared" si="3"/>
        <v>0</v>
      </c>
      <c r="R18" s="7" t="e">
        <f>MATCH(J18,'[1]Feuil1'!$A:$A,0)</f>
        <v>#N/A</v>
      </c>
      <c r="S18" s="15" t="e">
        <f>MATCH(Q18,'[1]Feuil1'!$1:$1,0)</f>
        <v>#N/A</v>
      </c>
      <c r="T18" s="7" t="e">
        <f>VLOOKUP(J18,'[1]Feuil1'!$A$2:$B$20,2)</f>
        <v>#N/A</v>
      </c>
      <c r="U18" s="76"/>
      <c r="V18" s="62"/>
      <c r="W18" s="22"/>
      <c r="X18" s="22"/>
      <c r="Y18" s="23"/>
      <c r="Z18" s="23"/>
      <c r="AA18" s="22"/>
      <c r="AB18" s="22"/>
      <c r="AC18" s="136"/>
      <c r="AD18" s="24"/>
    </row>
    <row r="19" spans="1:30" ht="16.5" customHeight="1" hidden="1" thickBot="1">
      <c r="A19" s="291"/>
      <c r="B19" s="292"/>
      <c r="C19" s="111"/>
      <c r="D19" s="112"/>
      <c r="E19" s="112"/>
      <c r="F19" s="113"/>
      <c r="G19" s="112"/>
      <c r="H19" s="112"/>
      <c r="I19" s="114"/>
      <c r="J19" s="40">
        <f>IF(H19="M",VLOOKUP(M19,#REF!,2),IF(H19="F",VLOOKUP(M19,#REF!,3),""))</f>
      </c>
      <c r="K19" s="40" t="e">
        <f>INDEX(#REF!,R19,S19)</f>
        <v>#REF!</v>
      </c>
      <c r="L19" s="41" t="e">
        <f>VLOOKUP(D19,#REF!,2,)</f>
        <v>#REF!</v>
      </c>
      <c r="M19" s="40">
        <f t="shared" si="0"/>
        <v>1900</v>
      </c>
      <c r="N19" s="42" t="e">
        <f t="shared" si="1"/>
        <v>#REF!</v>
      </c>
      <c r="O19" s="43">
        <f t="shared" si="2"/>
        <v>0</v>
      </c>
      <c r="P19" s="54"/>
      <c r="Q19" s="55">
        <f t="shared" si="3"/>
        <v>0</v>
      </c>
      <c r="R19" s="44" t="e">
        <f>MATCH(J19,'[1]Feuil1'!$A:$A,0)</f>
        <v>#N/A</v>
      </c>
      <c r="S19" s="56" t="e">
        <f>MATCH(Q19,'[1]Feuil1'!$1:$1,0)</f>
        <v>#N/A</v>
      </c>
      <c r="T19" s="44" t="e">
        <f>VLOOKUP(J19,'[1]Feuil1'!$A$2:$B$20,2)</f>
        <v>#N/A</v>
      </c>
      <c r="U19" s="77"/>
      <c r="V19" s="63"/>
      <c r="W19" s="57"/>
      <c r="X19" s="57"/>
      <c r="Y19" s="58"/>
      <c r="Z19" s="58"/>
      <c r="AA19" s="57"/>
      <c r="AB19" s="57"/>
      <c r="AC19" s="137"/>
      <c r="AD19" s="59"/>
    </row>
    <row r="20" spans="1:30" ht="16.5" customHeight="1" hidden="1" thickTop="1">
      <c r="A20" s="279" t="s">
        <v>26</v>
      </c>
      <c r="B20" s="279">
        <v>-42</v>
      </c>
      <c r="C20" s="104" t="s">
        <v>32</v>
      </c>
      <c r="D20" s="105" t="s">
        <v>6</v>
      </c>
      <c r="E20" s="105" t="s">
        <v>23</v>
      </c>
      <c r="F20" s="106">
        <v>37012</v>
      </c>
      <c r="G20" s="104" t="s">
        <v>34</v>
      </c>
      <c r="H20" s="115" t="s">
        <v>33</v>
      </c>
      <c r="I20" s="116">
        <v>40</v>
      </c>
      <c r="J20" s="35" t="e">
        <f>IF(H20="M",VLOOKUP(M20,#REF!,2),IF(H20="F",VLOOKUP(M20,#REF!,3),""))</f>
        <v>#REF!</v>
      </c>
      <c r="K20" s="36" t="e">
        <f>INDEX(#REF!,R20,S20)</f>
        <v>#REF!</v>
      </c>
      <c r="L20" s="37" t="e">
        <f>VLOOKUP(D20,#REF!,2,)</f>
        <v>#REF!</v>
      </c>
      <c r="M20" s="35">
        <f t="shared" si="0"/>
        <v>2001</v>
      </c>
      <c r="N20" s="38" t="e">
        <f t="shared" si="1"/>
        <v>#REF!</v>
      </c>
      <c r="O20" s="39">
        <f t="shared" si="2"/>
        <v>0</v>
      </c>
      <c r="P20" s="46"/>
      <c r="Q20" s="47">
        <f t="shared" si="3"/>
        <v>40</v>
      </c>
      <c r="R20" s="35" t="e">
        <f>MATCH(J20,'[1]Feuil1'!$A:$A,0)</f>
        <v>#REF!</v>
      </c>
      <c r="S20" s="48">
        <f>MATCH(Q20,'[1]Feuil1'!$1:$1,0)</f>
        <v>27</v>
      </c>
      <c r="T20" s="35" t="e">
        <f>VLOOKUP(J20,'[1]Feuil1'!$A$2:$B$20,2)</f>
        <v>#REF!</v>
      </c>
      <c r="U20" s="75"/>
      <c r="V20" s="61"/>
      <c r="W20" s="19"/>
      <c r="X20" s="19"/>
      <c r="Y20" s="20"/>
      <c r="Z20" s="20"/>
      <c r="AA20" s="19"/>
      <c r="AB20" s="19"/>
      <c r="AC20" s="135"/>
      <c r="AD20" s="21"/>
    </row>
    <row r="21" spans="1:30" ht="16.5" customHeight="1" hidden="1">
      <c r="A21" s="280"/>
      <c r="B21" s="280"/>
      <c r="C21" s="104"/>
      <c r="D21" s="105"/>
      <c r="E21" s="105"/>
      <c r="F21" s="106"/>
      <c r="G21" s="105"/>
      <c r="H21" s="105"/>
      <c r="I21" s="107"/>
      <c r="J21" s="7">
        <f>IF(H21="M",VLOOKUP(M21,#REF!,2),IF(H21="F",VLOOKUP(M21,#REF!,3),""))</f>
      </c>
      <c r="K21" s="5" t="e">
        <f>INDEX(#REF!,R21,S21)</f>
        <v>#REF!</v>
      </c>
      <c r="L21" s="11" t="e">
        <f>VLOOKUP(D21,#REF!,2,)</f>
        <v>#REF!</v>
      </c>
      <c r="M21" s="7">
        <f t="shared" si="0"/>
        <v>1900</v>
      </c>
      <c r="N21" s="34" t="e">
        <f t="shared" si="1"/>
        <v>#REF!</v>
      </c>
      <c r="O21" s="12">
        <f t="shared" si="2"/>
        <v>0</v>
      </c>
      <c r="P21" s="13"/>
      <c r="Q21" s="14">
        <f t="shared" si="3"/>
        <v>0</v>
      </c>
      <c r="R21" s="7" t="e">
        <f>MATCH(J21,'[1]Feuil1'!$A:$A,0)</f>
        <v>#N/A</v>
      </c>
      <c r="S21" s="15" t="e">
        <f>MATCH(Q21,'[1]Feuil1'!$1:$1,0)</f>
        <v>#N/A</v>
      </c>
      <c r="T21" s="7" t="e">
        <f>VLOOKUP(J21,'[1]Feuil1'!$A$2:$B$20,2)</f>
        <v>#N/A</v>
      </c>
      <c r="U21" s="76"/>
      <c r="V21" s="62"/>
      <c r="W21" s="22"/>
      <c r="X21" s="22"/>
      <c r="Y21" s="23"/>
      <c r="Z21" s="23"/>
      <c r="AA21" s="22"/>
      <c r="AB21" s="22"/>
      <c r="AC21" s="136"/>
      <c r="AD21" s="24"/>
    </row>
    <row r="22" spans="1:30" ht="16.5" customHeight="1" hidden="1">
      <c r="A22" s="280"/>
      <c r="B22" s="280">
        <v>-50</v>
      </c>
      <c r="C22" s="104"/>
      <c r="D22" s="105"/>
      <c r="E22" s="105"/>
      <c r="F22" s="106"/>
      <c r="G22" s="105"/>
      <c r="H22" s="105"/>
      <c r="I22" s="107"/>
      <c r="J22" s="7">
        <f>IF(H22="M",VLOOKUP(M22,#REF!,2),IF(H22="F",VLOOKUP(M22,#REF!,3),""))</f>
      </c>
      <c r="K22" s="5" t="e">
        <f>INDEX(#REF!,R22,S22)</f>
        <v>#REF!</v>
      </c>
      <c r="L22" s="11" t="e">
        <f>VLOOKUP(D22,#REF!,2,)</f>
        <v>#REF!</v>
      </c>
      <c r="M22" s="7">
        <f t="shared" si="0"/>
        <v>1900</v>
      </c>
      <c r="N22" s="34" t="e">
        <f t="shared" si="1"/>
        <v>#REF!</v>
      </c>
      <c r="O22" s="12">
        <f t="shared" si="2"/>
        <v>0</v>
      </c>
      <c r="P22" s="13"/>
      <c r="Q22" s="14">
        <f t="shared" si="3"/>
        <v>0</v>
      </c>
      <c r="R22" s="7" t="e">
        <f>MATCH(J22,'[1]Feuil1'!$A:$A,0)</f>
        <v>#N/A</v>
      </c>
      <c r="S22" s="15" t="e">
        <f>MATCH(Q22,'[1]Feuil1'!$1:$1,0)</f>
        <v>#N/A</v>
      </c>
      <c r="T22" s="7" t="e">
        <f>VLOOKUP(J22,'[1]Feuil1'!$A$2:$B$20,2)</f>
        <v>#N/A</v>
      </c>
      <c r="U22" s="76"/>
      <c r="V22" s="62"/>
      <c r="W22" s="22"/>
      <c r="X22" s="22"/>
      <c r="Y22" s="23"/>
      <c r="Z22" s="23"/>
      <c r="AA22" s="22"/>
      <c r="AB22" s="22"/>
      <c r="AC22" s="136"/>
      <c r="AD22" s="24"/>
    </row>
    <row r="23" spans="1:30" ht="16.5" customHeight="1" hidden="1">
      <c r="A23" s="280"/>
      <c r="B23" s="280"/>
      <c r="C23" s="104"/>
      <c r="D23" s="105"/>
      <c r="E23" s="105"/>
      <c r="F23" s="106"/>
      <c r="G23" s="105"/>
      <c r="H23" s="105"/>
      <c r="I23" s="107"/>
      <c r="J23" s="5">
        <f>IF(H23="M",VLOOKUP(M23,#REF!,2),IF(H23="F",VLOOKUP(M23,#REF!,3),""))</f>
      </c>
      <c r="K23" s="5" t="e">
        <f>INDEX(#REF!,R23,S23)</f>
        <v>#REF!</v>
      </c>
      <c r="L23" s="25" t="e">
        <f>VLOOKUP(D23,#REF!,2,)</f>
        <v>#REF!</v>
      </c>
      <c r="M23" s="5">
        <f t="shared" si="0"/>
        <v>1900</v>
      </c>
      <c r="N23" s="34" t="e">
        <f t="shared" si="1"/>
        <v>#REF!</v>
      </c>
      <c r="O23" s="12">
        <f t="shared" si="2"/>
        <v>0</v>
      </c>
      <c r="P23" s="13"/>
      <c r="Q23" s="14">
        <f t="shared" si="3"/>
        <v>0</v>
      </c>
      <c r="R23" s="7" t="e">
        <f>MATCH(J23,'[1]Feuil1'!$A:$A,0)</f>
        <v>#N/A</v>
      </c>
      <c r="S23" s="15" t="e">
        <f>MATCH(Q23,'[1]Feuil1'!$1:$1,0)</f>
        <v>#N/A</v>
      </c>
      <c r="T23" s="7" t="e">
        <f>VLOOKUP(J23,'[1]Feuil1'!$A$2:$B$20,2)</f>
        <v>#N/A</v>
      </c>
      <c r="U23" s="76"/>
      <c r="V23" s="62"/>
      <c r="W23" s="22"/>
      <c r="X23" s="22"/>
      <c r="Y23" s="23"/>
      <c r="Z23" s="23"/>
      <c r="AA23" s="22"/>
      <c r="AB23" s="22"/>
      <c r="AC23" s="136"/>
      <c r="AD23" s="24"/>
    </row>
    <row r="24" spans="1:30" ht="16.5" customHeight="1" hidden="1">
      <c r="A24" s="280"/>
      <c r="B24" s="280">
        <v>-58</v>
      </c>
      <c r="C24" s="104"/>
      <c r="D24" s="105"/>
      <c r="E24" s="105"/>
      <c r="F24" s="106"/>
      <c r="G24" s="105"/>
      <c r="H24" s="105"/>
      <c r="I24" s="107"/>
      <c r="J24" s="5">
        <f>IF(H24="M",VLOOKUP(M24,#REF!,2),IF(H24="F",VLOOKUP(M24,#REF!,3),""))</f>
      </c>
      <c r="K24" s="5" t="e">
        <f>INDEX(#REF!,R24,S24)</f>
        <v>#REF!</v>
      </c>
      <c r="L24" s="25" t="e">
        <f>VLOOKUP(D24,#REF!,2,)</f>
        <v>#REF!</v>
      </c>
      <c r="M24" s="5">
        <f t="shared" si="0"/>
        <v>1900</v>
      </c>
      <c r="N24" s="34" t="e">
        <f t="shared" si="1"/>
        <v>#REF!</v>
      </c>
      <c r="O24" s="12">
        <f t="shared" si="2"/>
        <v>0</v>
      </c>
      <c r="P24" s="13"/>
      <c r="Q24" s="14">
        <f t="shared" si="3"/>
        <v>0</v>
      </c>
      <c r="R24" s="7" t="e">
        <f>MATCH(J24,'[1]Feuil1'!$A:$A,0)</f>
        <v>#N/A</v>
      </c>
      <c r="S24" s="15" t="e">
        <f>MATCH(Q24,'[1]Feuil1'!$1:$1,0)</f>
        <v>#N/A</v>
      </c>
      <c r="T24" s="7" t="e">
        <f>VLOOKUP(J24,'[1]Feuil1'!$A$2:$B$20,2)</f>
        <v>#N/A</v>
      </c>
      <c r="U24" s="76"/>
      <c r="V24" s="62"/>
      <c r="W24" s="22"/>
      <c r="X24" s="22"/>
      <c r="Y24" s="23"/>
      <c r="Z24" s="23"/>
      <c r="AA24" s="22"/>
      <c r="AB24" s="22"/>
      <c r="AC24" s="136"/>
      <c r="AD24" s="24"/>
    </row>
    <row r="25" spans="1:30" ht="16.5" customHeight="1" hidden="1">
      <c r="A25" s="280"/>
      <c r="B25" s="280"/>
      <c r="C25" s="104"/>
      <c r="D25" s="105"/>
      <c r="E25" s="105"/>
      <c r="F25" s="106"/>
      <c r="G25" s="105"/>
      <c r="H25" s="105"/>
      <c r="I25" s="107"/>
      <c r="J25" s="7">
        <f>IF(H25="M",VLOOKUP(M25,#REF!,2),IF(H25="F",VLOOKUP(M25,#REF!,3),""))</f>
      </c>
      <c r="K25" s="5" t="e">
        <f>INDEX(#REF!,R25,S25)</f>
        <v>#REF!</v>
      </c>
      <c r="L25" s="11" t="e">
        <f>VLOOKUP(D25,#REF!,2,)</f>
        <v>#REF!</v>
      </c>
      <c r="M25" s="7">
        <f t="shared" si="0"/>
        <v>1900</v>
      </c>
      <c r="N25" s="34" t="e">
        <f t="shared" si="1"/>
        <v>#REF!</v>
      </c>
      <c r="O25" s="12">
        <f t="shared" si="2"/>
        <v>0</v>
      </c>
      <c r="P25" s="13"/>
      <c r="Q25" s="14">
        <f t="shared" si="3"/>
        <v>0</v>
      </c>
      <c r="R25" s="7" t="e">
        <f>MATCH(J25,'[1]Feuil1'!$A:$A,0)</f>
        <v>#N/A</v>
      </c>
      <c r="S25" s="15" t="e">
        <f>MATCH(Q25,'[1]Feuil1'!$1:$1,0)</f>
        <v>#N/A</v>
      </c>
      <c r="T25" s="7" t="e">
        <f>VLOOKUP(J25,'[1]Feuil1'!$A$2:$B$20,2)</f>
        <v>#N/A</v>
      </c>
      <c r="U25" s="76"/>
      <c r="V25" s="62"/>
      <c r="W25" s="22"/>
      <c r="X25" s="22"/>
      <c r="Y25" s="23"/>
      <c r="Z25" s="23"/>
      <c r="AA25" s="22"/>
      <c r="AB25" s="22"/>
      <c r="AC25" s="136"/>
      <c r="AD25" s="24"/>
    </row>
    <row r="26" spans="1:30" ht="16.5" customHeight="1" hidden="1">
      <c r="A26" s="280"/>
      <c r="B26" s="280" t="s">
        <v>10</v>
      </c>
      <c r="C26" s="104"/>
      <c r="D26" s="105"/>
      <c r="E26" s="105"/>
      <c r="F26" s="106"/>
      <c r="G26" s="105"/>
      <c r="H26" s="105"/>
      <c r="I26" s="107"/>
      <c r="J26" s="7">
        <f>IF(H26="M",VLOOKUP(M26,#REF!,2),IF(H26="F",VLOOKUP(M26,#REF!,3),""))</f>
      </c>
      <c r="K26" s="5" t="e">
        <f>INDEX(#REF!,R26,S26)</f>
        <v>#REF!</v>
      </c>
      <c r="L26" s="11" t="e">
        <f>VLOOKUP(D26,#REF!,2,)</f>
        <v>#REF!</v>
      </c>
      <c r="M26" s="7">
        <f t="shared" si="0"/>
        <v>1900</v>
      </c>
      <c r="N26" s="34" t="e">
        <f t="shared" si="1"/>
        <v>#REF!</v>
      </c>
      <c r="O26" s="12">
        <f t="shared" si="2"/>
        <v>0</v>
      </c>
      <c r="P26" s="13"/>
      <c r="Q26" s="14">
        <f t="shared" si="3"/>
        <v>0</v>
      </c>
      <c r="R26" s="7" t="e">
        <f>MATCH(J26,'[1]Feuil1'!$A:$A,0)</f>
        <v>#N/A</v>
      </c>
      <c r="S26" s="15" t="e">
        <f>MATCH(Q26,'[1]Feuil1'!$1:$1,0)</f>
        <v>#N/A</v>
      </c>
      <c r="T26" s="7" t="e">
        <f>VLOOKUP(J26,'[1]Feuil1'!$A$2:$B$20,2)</f>
        <v>#N/A</v>
      </c>
      <c r="U26" s="76"/>
      <c r="V26" s="62"/>
      <c r="W26" s="22"/>
      <c r="X26" s="22"/>
      <c r="Y26" s="23"/>
      <c r="Z26" s="23"/>
      <c r="AA26" s="22"/>
      <c r="AB26" s="22"/>
      <c r="AC26" s="136"/>
      <c r="AD26" s="24"/>
    </row>
    <row r="27" spans="1:30" ht="16.5" customHeight="1" hidden="1" thickBot="1">
      <c r="A27" s="283"/>
      <c r="B27" s="283"/>
      <c r="C27" s="111"/>
      <c r="D27" s="112"/>
      <c r="E27" s="112"/>
      <c r="F27" s="113"/>
      <c r="G27" s="112"/>
      <c r="H27" s="112"/>
      <c r="I27" s="114"/>
      <c r="J27" s="44">
        <f>IF(H27="M",VLOOKUP(M27,#REF!,2),IF(H27="F",VLOOKUP(M27,#REF!,3),""))</f>
      </c>
      <c r="K27" s="40" t="e">
        <f>INDEX(#REF!,R27,S27)</f>
        <v>#REF!</v>
      </c>
      <c r="L27" s="45" t="e">
        <f>VLOOKUP(D27,#REF!,2,)</f>
        <v>#REF!</v>
      </c>
      <c r="M27" s="44">
        <f t="shared" si="0"/>
        <v>1900</v>
      </c>
      <c r="N27" s="42" t="e">
        <f t="shared" si="1"/>
        <v>#REF!</v>
      </c>
      <c r="O27" s="43">
        <f t="shared" si="2"/>
        <v>0</v>
      </c>
      <c r="P27" s="54"/>
      <c r="Q27" s="55">
        <f t="shared" si="3"/>
        <v>0</v>
      </c>
      <c r="R27" s="44" t="e">
        <f>MATCH(J27,'[1]Feuil1'!$A:$A,0)</f>
        <v>#N/A</v>
      </c>
      <c r="S27" s="56" t="e">
        <f>MATCH(Q27,'[1]Feuil1'!$1:$1,0)</f>
        <v>#N/A</v>
      </c>
      <c r="T27" s="44" t="e">
        <f>VLOOKUP(J27,'[1]Feuil1'!$A$2:$B$20,2)</f>
        <v>#N/A</v>
      </c>
      <c r="U27" s="77"/>
      <c r="V27" s="63"/>
      <c r="W27" s="57"/>
      <c r="X27" s="57"/>
      <c r="Y27" s="58"/>
      <c r="Z27" s="58"/>
      <c r="AA27" s="57"/>
      <c r="AB27" s="57"/>
      <c r="AC27" s="137"/>
      <c r="AD27" s="59"/>
    </row>
    <row r="28" spans="1:30" ht="16.5" customHeight="1" hidden="1" thickTop="1">
      <c r="A28" s="277" t="s">
        <v>27</v>
      </c>
      <c r="B28" s="277">
        <v>-46</v>
      </c>
      <c r="C28" s="117"/>
      <c r="D28" s="115"/>
      <c r="E28" s="115"/>
      <c r="F28" s="118"/>
      <c r="G28" s="115"/>
      <c r="H28" s="115"/>
      <c r="I28" s="116"/>
      <c r="J28" s="35">
        <f>IF(H28="M",VLOOKUP(M28,#REF!,2),IF(H28="F",VLOOKUP(M28,#REF!,3),""))</f>
      </c>
      <c r="K28" s="36" t="e">
        <f>INDEX(#REF!,R28,S28)</f>
        <v>#REF!</v>
      </c>
      <c r="L28" s="37" t="e">
        <f>VLOOKUP(D28,#REF!,2,)</f>
        <v>#REF!</v>
      </c>
      <c r="M28" s="35">
        <f t="shared" si="0"/>
        <v>1900</v>
      </c>
      <c r="N28" s="38" t="e">
        <f t="shared" si="1"/>
        <v>#REF!</v>
      </c>
      <c r="O28" s="39">
        <f t="shared" si="2"/>
        <v>0</v>
      </c>
      <c r="P28" s="46"/>
      <c r="Q28" s="47">
        <f t="shared" si="3"/>
        <v>0</v>
      </c>
      <c r="R28" s="35" t="e">
        <f>MATCH(J28,'[1]Feuil1'!$A:$A,0)</f>
        <v>#N/A</v>
      </c>
      <c r="S28" s="48" t="e">
        <f>MATCH(Q28,'[1]Feuil1'!$1:$1,0)</f>
        <v>#N/A</v>
      </c>
      <c r="T28" s="35" t="e">
        <f>VLOOKUP(J28,'[1]Feuil1'!$A$2:$B$20,2)</f>
        <v>#N/A</v>
      </c>
      <c r="U28" s="75"/>
      <c r="V28" s="61"/>
      <c r="W28" s="19"/>
      <c r="X28" s="19"/>
      <c r="Y28" s="20"/>
      <c r="Z28" s="20"/>
      <c r="AA28" s="19"/>
      <c r="AB28" s="19"/>
      <c r="AC28" s="135"/>
      <c r="AD28" s="21"/>
    </row>
    <row r="29" spans="1:30" ht="16.5" customHeight="1" hidden="1">
      <c r="A29" s="278"/>
      <c r="B29" s="278"/>
      <c r="C29" s="104"/>
      <c r="D29" s="105"/>
      <c r="E29" s="105"/>
      <c r="F29" s="106"/>
      <c r="G29" s="105"/>
      <c r="H29" s="104"/>
      <c r="I29" s="119"/>
      <c r="J29" s="7">
        <f>IF(H29="M",VLOOKUP(M29,#REF!,2),IF(H29="F",VLOOKUP(M29,#REF!,3),""))</f>
      </c>
      <c r="K29" s="5" t="e">
        <f>INDEX(#REF!,R29,S29)</f>
        <v>#REF!</v>
      </c>
      <c r="L29" s="11" t="e">
        <f>VLOOKUP(D29,#REF!,2,)</f>
        <v>#REF!</v>
      </c>
      <c r="M29" s="7">
        <f t="shared" si="0"/>
        <v>1900</v>
      </c>
      <c r="N29" s="34" t="e">
        <f t="shared" si="1"/>
        <v>#REF!</v>
      </c>
      <c r="O29" s="12">
        <f t="shared" si="2"/>
        <v>0</v>
      </c>
      <c r="P29" s="13"/>
      <c r="Q29" s="14">
        <f t="shared" si="3"/>
        <v>0</v>
      </c>
      <c r="R29" s="7" t="e">
        <f>MATCH(J29,'[1]Feuil1'!$A:$A,0)</f>
        <v>#N/A</v>
      </c>
      <c r="S29" s="15" t="e">
        <f>MATCH(Q29,'[1]Feuil1'!$1:$1,0)</f>
        <v>#N/A</v>
      </c>
      <c r="T29" s="7" t="e">
        <f>VLOOKUP(J29,'[1]Feuil1'!$A$2:$B$20,2)</f>
        <v>#N/A</v>
      </c>
      <c r="U29" s="76"/>
      <c r="V29" s="62"/>
      <c r="W29" s="22"/>
      <c r="X29" s="22"/>
      <c r="Y29" s="23"/>
      <c r="Z29" s="23"/>
      <c r="AA29" s="22"/>
      <c r="AB29" s="22"/>
      <c r="AC29" s="136"/>
      <c r="AD29" s="24"/>
    </row>
    <row r="30" spans="1:30" ht="16.5" customHeight="1" hidden="1">
      <c r="A30" s="278"/>
      <c r="B30" s="278">
        <v>-54</v>
      </c>
      <c r="C30" s="104"/>
      <c r="D30" s="105"/>
      <c r="E30" s="105"/>
      <c r="F30" s="106"/>
      <c r="G30" s="105"/>
      <c r="H30" s="105"/>
      <c r="I30" s="107"/>
      <c r="J30" s="7">
        <f>IF(H30="M",VLOOKUP(M30,#REF!,2),IF(H30="F",VLOOKUP(M30,#REF!,3),""))</f>
      </c>
      <c r="K30" s="5" t="e">
        <f>INDEX(#REF!,R30,S30)</f>
        <v>#REF!</v>
      </c>
      <c r="L30" s="11" t="e">
        <f>VLOOKUP(D30,#REF!,2,)</f>
        <v>#REF!</v>
      </c>
      <c r="M30" s="7">
        <f t="shared" si="0"/>
        <v>1900</v>
      </c>
      <c r="N30" s="34" t="e">
        <f t="shared" si="1"/>
        <v>#REF!</v>
      </c>
      <c r="O30" s="12">
        <f t="shared" si="2"/>
        <v>0</v>
      </c>
      <c r="P30" s="13"/>
      <c r="Q30" s="14">
        <f t="shared" si="3"/>
        <v>0</v>
      </c>
      <c r="R30" s="7" t="e">
        <f>MATCH(J30,'[1]Feuil1'!$A:$A,0)</f>
        <v>#N/A</v>
      </c>
      <c r="S30" s="15" t="e">
        <f>MATCH(Q30,'[1]Feuil1'!$1:$1,0)</f>
        <v>#N/A</v>
      </c>
      <c r="T30" s="7" t="e">
        <f>VLOOKUP(J30,'[1]Feuil1'!$A$2:$B$20,2)</f>
        <v>#N/A</v>
      </c>
      <c r="U30" s="76"/>
      <c r="V30" s="62"/>
      <c r="W30" s="22"/>
      <c r="X30" s="22"/>
      <c r="Y30" s="23"/>
      <c r="Z30" s="23"/>
      <c r="AA30" s="22"/>
      <c r="AB30" s="22"/>
      <c r="AC30" s="136"/>
      <c r="AD30" s="24"/>
    </row>
    <row r="31" spans="1:30" ht="16.5" customHeight="1" hidden="1">
      <c r="A31" s="278"/>
      <c r="B31" s="278"/>
      <c r="C31" s="104"/>
      <c r="D31" s="105"/>
      <c r="E31" s="105"/>
      <c r="F31" s="106"/>
      <c r="G31" s="105"/>
      <c r="H31" s="105"/>
      <c r="I31" s="107"/>
      <c r="J31" s="7">
        <f>IF(H31="M",VLOOKUP(M31,#REF!,2),IF(H31="F",VLOOKUP(M31,#REF!,3),""))</f>
      </c>
      <c r="K31" s="5" t="e">
        <f>INDEX(#REF!,R31,S31)</f>
        <v>#REF!</v>
      </c>
      <c r="L31" s="11" t="e">
        <f>VLOOKUP(D31,#REF!,2,)</f>
        <v>#REF!</v>
      </c>
      <c r="M31" s="7">
        <f t="shared" si="0"/>
        <v>1900</v>
      </c>
      <c r="N31" s="34" t="e">
        <f t="shared" si="1"/>
        <v>#REF!</v>
      </c>
      <c r="O31" s="12">
        <f t="shared" si="2"/>
        <v>0</v>
      </c>
      <c r="P31" s="13"/>
      <c r="Q31" s="14">
        <f t="shared" si="3"/>
        <v>0</v>
      </c>
      <c r="R31" s="7" t="e">
        <f>MATCH(J31,'[1]Feuil1'!$A:$A,0)</f>
        <v>#N/A</v>
      </c>
      <c r="S31" s="15" t="e">
        <f>MATCH(Q31,'[1]Feuil1'!$1:$1,0)</f>
        <v>#N/A</v>
      </c>
      <c r="T31" s="7" t="e">
        <f>VLOOKUP(J31,'[1]Feuil1'!$A$2:$B$20,2)</f>
        <v>#N/A</v>
      </c>
      <c r="U31" s="76"/>
      <c r="V31" s="62"/>
      <c r="W31" s="22"/>
      <c r="X31" s="22"/>
      <c r="Y31" s="23"/>
      <c r="Z31" s="23"/>
      <c r="AA31" s="22"/>
      <c r="AB31" s="22"/>
      <c r="AC31" s="136"/>
      <c r="AD31" s="24"/>
    </row>
    <row r="32" spans="1:30" ht="16.5" customHeight="1" hidden="1">
      <c r="A32" s="278"/>
      <c r="B32" s="278">
        <v>-62</v>
      </c>
      <c r="C32" s="120"/>
      <c r="D32" s="105"/>
      <c r="E32" s="105"/>
      <c r="F32" s="106"/>
      <c r="G32" s="105"/>
      <c r="H32" s="105"/>
      <c r="I32" s="107"/>
      <c r="J32" s="7">
        <f>IF(H32="M",VLOOKUP(M32,#REF!,2),IF(H32="F",VLOOKUP(M32,#REF!,3),""))</f>
      </c>
      <c r="K32" s="5" t="e">
        <f>INDEX(#REF!,R32,S32)</f>
        <v>#REF!</v>
      </c>
      <c r="L32" s="11" t="e">
        <f>VLOOKUP(D32,#REF!,2,)</f>
        <v>#REF!</v>
      </c>
      <c r="M32" s="7">
        <f t="shared" si="0"/>
        <v>1900</v>
      </c>
      <c r="N32" s="34" t="e">
        <f t="shared" si="1"/>
        <v>#REF!</v>
      </c>
      <c r="O32" s="12">
        <f t="shared" si="2"/>
        <v>0</v>
      </c>
      <c r="P32" s="13"/>
      <c r="Q32" s="14">
        <f t="shared" si="3"/>
        <v>0</v>
      </c>
      <c r="R32" s="7" t="e">
        <f>MATCH(J32,'[1]Feuil1'!$A:$A,0)</f>
        <v>#N/A</v>
      </c>
      <c r="S32" s="15" t="e">
        <f>MATCH(Q32,'[1]Feuil1'!$1:$1,0)</f>
        <v>#N/A</v>
      </c>
      <c r="T32" s="7" t="e">
        <f>VLOOKUP(J32,'[1]Feuil1'!$A$2:$B$20,2)</f>
        <v>#N/A</v>
      </c>
      <c r="U32" s="76"/>
      <c r="V32" s="62"/>
      <c r="W32" s="22"/>
      <c r="X32" s="22"/>
      <c r="Y32" s="23"/>
      <c r="Z32" s="23"/>
      <c r="AA32" s="22"/>
      <c r="AB32" s="22"/>
      <c r="AC32" s="136"/>
      <c r="AD32" s="24"/>
    </row>
    <row r="33" spans="1:30" ht="16.5" customHeight="1" hidden="1">
      <c r="A33" s="278"/>
      <c r="B33" s="278"/>
      <c r="C33" s="104"/>
      <c r="D33" s="105"/>
      <c r="E33" s="105"/>
      <c r="F33" s="106"/>
      <c r="G33" s="105"/>
      <c r="H33" s="105"/>
      <c r="I33" s="107"/>
      <c r="J33" s="7">
        <f>IF(H33="M",VLOOKUP(M33,#REF!,2),IF(H33="F",VLOOKUP(M33,#REF!,3),""))</f>
      </c>
      <c r="K33" s="5" t="e">
        <f>INDEX(#REF!,R33,S33)</f>
        <v>#REF!</v>
      </c>
      <c r="L33" s="11" t="e">
        <f>VLOOKUP(D33,#REF!,2,)</f>
        <v>#REF!</v>
      </c>
      <c r="M33" s="7">
        <f t="shared" si="0"/>
        <v>1900</v>
      </c>
      <c r="N33" s="34" t="e">
        <f t="shared" si="1"/>
        <v>#REF!</v>
      </c>
      <c r="O33" s="12">
        <f t="shared" si="2"/>
        <v>0</v>
      </c>
      <c r="P33" s="13"/>
      <c r="Q33" s="14">
        <f t="shared" si="3"/>
        <v>0</v>
      </c>
      <c r="R33" s="7" t="e">
        <f>MATCH(J33,'[1]Feuil1'!$A:$A,0)</f>
        <v>#N/A</v>
      </c>
      <c r="S33" s="15" t="e">
        <f>MATCH(Q33,'[1]Feuil1'!$1:$1,0)</f>
        <v>#N/A</v>
      </c>
      <c r="T33" s="7" t="e">
        <f>VLOOKUP(J33,'[1]Feuil1'!$A$2:$B$20,2)</f>
        <v>#N/A</v>
      </c>
      <c r="U33" s="76"/>
      <c r="V33" s="62"/>
      <c r="W33" s="22"/>
      <c r="X33" s="22"/>
      <c r="Y33" s="23"/>
      <c r="Z33" s="23"/>
      <c r="AA33" s="22"/>
      <c r="AB33" s="22"/>
      <c r="AC33" s="136"/>
      <c r="AD33" s="24"/>
    </row>
    <row r="34" spans="1:30" ht="16.5" customHeight="1" hidden="1">
      <c r="A34" s="278"/>
      <c r="B34" s="278">
        <v>-70</v>
      </c>
      <c r="C34" s="104"/>
      <c r="D34" s="105"/>
      <c r="E34" s="105"/>
      <c r="F34" s="106"/>
      <c r="G34" s="105"/>
      <c r="H34" s="105"/>
      <c r="I34" s="107"/>
      <c r="J34" s="7">
        <f>IF(H34="M",VLOOKUP(M34,#REF!,2),IF(H34="F",VLOOKUP(M34,#REF!,3),""))</f>
      </c>
      <c r="K34" s="5" t="e">
        <f>INDEX(#REF!,R34,S34)</f>
        <v>#REF!</v>
      </c>
      <c r="L34" s="11" t="e">
        <f>VLOOKUP(D34,#REF!,2,)</f>
        <v>#REF!</v>
      </c>
      <c r="M34" s="7">
        <f t="shared" si="0"/>
        <v>1900</v>
      </c>
      <c r="N34" s="34" t="e">
        <f t="shared" si="1"/>
        <v>#REF!</v>
      </c>
      <c r="O34" s="12">
        <f t="shared" si="2"/>
        <v>0</v>
      </c>
      <c r="P34" s="13"/>
      <c r="Q34" s="14">
        <f t="shared" si="3"/>
        <v>0</v>
      </c>
      <c r="R34" s="7" t="e">
        <f>MATCH(J34,'[1]Feuil1'!$A:$A,0)</f>
        <v>#N/A</v>
      </c>
      <c r="S34" s="15" t="e">
        <f>MATCH(Q34,'[1]Feuil1'!$1:$1,0)</f>
        <v>#N/A</v>
      </c>
      <c r="T34" s="7" t="e">
        <f>VLOOKUP(J34,'[1]Feuil1'!$A$2:$B$20,2)</f>
        <v>#N/A</v>
      </c>
      <c r="U34" s="76"/>
      <c r="V34" s="62"/>
      <c r="W34" s="22"/>
      <c r="X34" s="22"/>
      <c r="Y34" s="23"/>
      <c r="Z34" s="23"/>
      <c r="AA34" s="22"/>
      <c r="AB34" s="22"/>
      <c r="AC34" s="136"/>
      <c r="AD34" s="24"/>
    </row>
    <row r="35" spans="1:30" ht="16.5" customHeight="1" hidden="1">
      <c r="A35" s="278"/>
      <c r="B35" s="278"/>
      <c r="C35" s="104"/>
      <c r="D35" s="105"/>
      <c r="E35" s="105"/>
      <c r="F35" s="106"/>
      <c r="G35" s="105"/>
      <c r="H35" s="105"/>
      <c r="I35" s="108"/>
      <c r="J35" s="7">
        <f>IF(H35="M",VLOOKUP(M35,#REF!,2),IF(H35="F",VLOOKUP(M35,#REF!,3),""))</f>
      </c>
      <c r="K35" s="5" t="e">
        <f>INDEX(#REF!,R35,S35)</f>
        <v>#REF!</v>
      </c>
      <c r="L35" s="11" t="e">
        <f>VLOOKUP(D35,#REF!,2,)</f>
        <v>#REF!</v>
      </c>
      <c r="M35" s="7">
        <f t="shared" si="0"/>
        <v>1900</v>
      </c>
      <c r="N35" s="34" t="e">
        <f t="shared" si="1"/>
        <v>#REF!</v>
      </c>
      <c r="O35" s="12">
        <f t="shared" si="2"/>
        <v>0</v>
      </c>
      <c r="P35" s="13"/>
      <c r="Q35" s="14">
        <f t="shared" si="3"/>
        <v>0</v>
      </c>
      <c r="R35" s="7" t="e">
        <f>MATCH(J35,'[1]Feuil1'!$A:$A,0)</f>
        <v>#N/A</v>
      </c>
      <c r="S35" s="15" t="e">
        <f>MATCH(Q35,'[1]Feuil1'!$1:$1,0)</f>
        <v>#N/A</v>
      </c>
      <c r="T35" s="7" t="e">
        <f>VLOOKUP(J35,'[1]Feuil1'!$A$2:$B$20,2)</f>
        <v>#N/A</v>
      </c>
      <c r="U35" s="76"/>
      <c r="V35" s="62"/>
      <c r="W35" s="22"/>
      <c r="X35" s="22"/>
      <c r="Y35" s="23"/>
      <c r="Z35" s="23"/>
      <c r="AA35" s="22"/>
      <c r="AB35" s="22"/>
      <c r="AC35" s="136"/>
      <c r="AD35" s="24"/>
    </row>
    <row r="36" spans="1:30" ht="16.5" customHeight="1" hidden="1">
      <c r="A36" s="281"/>
      <c r="B36" s="278">
        <v>-78</v>
      </c>
      <c r="C36" s="104"/>
      <c r="D36" s="105"/>
      <c r="E36" s="105"/>
      <c r="F36" s="106"/>
      <c r="G36" s="105"/>
      <c r="H36" s="105"/>
      <c r="I36" s="107"/>
      <c r="J36" s="7">
        <f>IF(H36="M",VLOOKUP(M36,#REF!,2),IF(H36="F",VLOOKUP(M36,#REF!,3),""))</f>
      </c>
      <c r="K36" s="5" t="e">
        <f>INDEX(#REF!,R36,S36)</f>
        <v>#REF!</v>
      </c>
      <c r="L36" s="11" t="e">
        <f>VLOOKUP(D36,#REF!,2,)</f>
        <v>#REF!</v>
      </c>
      <c r="M36" s="7">
        <f t="shared" si="0"/>
        <v>1900</v>
      </c>
      <c r="N36" s="34" t="e">
        <f t="shared" si="1"/>
        <v>#REF!</v>
      </c>
      <c r="O36" s="12">
        <f t="shared" si="2"/>
        <v>0</v>
      </c>
      <c r="P36" s="13"/>
      <c r="Q36" s="14">
        <f t="shared" si="3"/>
        <v>0</v>
      </c>
      <c r="R36" s="7" t="e">
        <f>MATCH(J36,'[1]Feuil1'!$A:$A,0)</f>
        <v>#N/A</v>
      </c>
      <c r="S36" s="15" t="e">
        <f>MATCH(Q36,'[1]Feuil1'!$1:$1,0)</f>
        <v>#N/A</v>
      </c>
      <c r="T36" s="7" t="e">
        <f>VLOOKUP(J36,'[1]Feuil1'!$A$2:$B$20,2)</f>
        <v>#N/A</v>
      </c>
      <c r="U36" s="76"/>
      <c r="V36" s="62"/>
      <c r="W36" s="22"/>
      <c r="X36" s="22"/>
      <c r="Y36" s="23"/>
      <c r="Z36" s="23"/>
      <c r="AA36" s="22"/>
      <c r="AB36" s="22"/>
      <c r="AC36" s="136"/>
      <c r="AD36" s="24"/>
    </row>
    <row r="37" spans="1:30" ht="16.5" customHeight="1" hidden="1">
      <c r="A37" s="281"/>
      <c r="B37" s="278"/>
      <c r="C37" s="104"/>
      <c r="D37" s="105"/>
      <c r="E37" s="105"/>
      <c r="F37" s="106"/>
      <c r="G37" s="105"/>
      <c r="H37" s="105"/>
      <c r="I37" s="107"/>
      <c r="J37" s="7">
        <f>IF(H37="M",VLOOKUP(M37,#REF!,2),IF(H37="F",VLOOKUP(M37,#REF!,3),""))</f>
      </c>
      <c r="K37" s="5" t="e">
        <f>INDEX(#REF!,R37,S37)</f>
        <v>#REF!</v>
      </c>
      <c r="L37" s="11" t="e">
        <f>VLOOKUP(D37,#REF!,2,)</f>
        <v>#REF!</v>
      </c>
      <c r="M37" s="7">
        <f t="shared" si="0"/>
        <v>1900</v>
      </c>
      <c r="N37" s="34" t="e">
        <f t="shared" si="1"/>
        <v>#REF!</v>
      </c>
      <c r="O37" s="12">
        <f t="shared" si="2"/>
        <v>0</v>
      </c>
      <c r="P37" s="13"/>
      <c r="Q37" s="14">
        <f t="shared" si="3"/>
        <v>0</v>
      </c>
      <c r="R37" s="7" t="e">
        <f>MATCH(J37,'[1]Feuil1'!$A:$A,0)</f>
        <v>#N/A</v>
      </c>
      <c r="S37" s="15" t="e">
        <f>MATCH(Q37,'[1]Feuil1'!$1:$1,0)</f>
        <v>#N/A</v>
      </c>
      <c r="T37" s="7" t="e">
        <f>VLOOKUP(J37,'[1]Feuil1'!$A$2:$B$20,2)</f>
        <v>#N/A</v>
      </c>
      <c r="U37" s="76"/>
      <c r="V37" s="62"/>
      <c r="W37" s="22"/>
      <c r="X37" s="22"/>
      <c r="Y37" s="23"/>
      <c r="Z37" s="23"/>
      <c r="AA37" s="22"/>
      <c r="AB37" s="22"/>
      <c r="AC37" s="136"/>
      <c r="AD37" s="24"/>
    </row>
    <row r="38" spans="1:30" ht="16.5" customHeight="1" hidden="1">
      <c r="A38" s="281"/>
      <c r="B38" s="278" t="s">
        <v>11</v>
      </c>
      <c r="C38" s="104"/>
      <c r="D38" s="105"/>
      <c r="E38" s="105"/>
      <c r="F38" s="106"/>
      <c r="G38" s="104"/>
      <c r="H38" s="105"/>
      <c r="I38" s="107"/>
      <c r="J38" s="7">
        <f>IF(H38="M",VLOOKUP(M38,#REF!,2),IF(H38="F",VLOOKUP(M38,#REF!,3),""))</f>
      </c>
      <c r="K38" s="5" t="e">
        <f>INDEX(#REF!,R38,S38)</f>
        <v>#REF!</v>
      </c>
      <c r="L38" s="11" t="e">
        <f>VLOOKUP(D38,#REF!,2,)</f>
        <v>#REF!</v>
      </c>
      <c r="M38" s="7">
        <f t="shared" si="0"/>
        <v>1900</v>
      </c>
      <c r="N38" s="34" t="e">
        <f t="shared" si="1"/>
        <v>#REF!</v>
      </c>
      <c r="O38" s="12">
        <f t="shared" si="2"/>
        <v>0</v>
      </c>
      <c r="P38" s="13"/>
      <c r="Q38" s="14">
        <f t="shared" si="3"/>
        <v>0</v>
      </c>
      <c r="R38" s="7" t="e">
        <f>MATCH(J38,'[1]Feuil1'!$A:$A,0)</f>
        <v>#N/A</v>
      </c>
      <c r="S38" s="15" t="e">
        <f>MATCH(Q38,'[1]Feuil1'!$1:$1,0)</f>
        <v>#N/A</v>
      </c>
      <c r="T38" s="7" t="e">
        <f>VLOOKUP(J38,'[1]Feuil1'!$A$2:$B$20,2)</f>
        <v>#N/A</v>
      </c>
      <c r="U38" s="76"/>
      <c r="V38" s="62"/>
      <c r="W38" s="22"/>
      <c r="X38" s="22"/>
      <c r="Y38" s="23"/>
      <c r="Z38" s="23"/>
      <c r="AA38" s="22"/>
      <c r="AB38" s="22"/>
      <c r="AC38" s="136"/>
      <c r="AD38" s="24"/>
    </row>
    <row r="39" spans="1:30" ht="16.5" customHeight="1" hidden="1" thickBot="1">
      <c r="A39" s="282"/>
      <c r="B39" s="292"/>
      <c r="C39" s="111"/>
      <c r="D39" s="112"/>
      <c r="E39" s="112"/>
      <c r="F39" s="113"/>
      <c r="G39" s="112"/>
      <c r="H39" s="112"/>
      <c r="I39" s="114"/>
      <c r="J39" s="44">
        <f>IF(H39="M",VLOOKUP(M39,#REF!,2),IF(H39="F",VLOOKUP(M39,#REF!,3),""))</f>
      </c>
      <c r="K39" s="40" t="e">
        <f>INDEX(#REF!,R39,S39)</f>
        <v>#REF!</v>
      </c>
      <c r="L39" s="45" t="e">
        <f>VLOOKUP(D39,#REF!,2,)</f>
        <v>#REF!</v>
      </c>
      <c r="M39" s="44">
        <f t="shared" si="0"/>
        <v>1900</v>
      </c>
      <c r="N39" s="42" t="e">
        <f t="shared" si="1"/>
        <v>#REF!</v>
      </c>
      <c r="O39" s="43">
        <f t="shared" si="2"/>
        <v>0</v>
      </c>
      <c r="P39" s="54"/>
      <c r="Q39" s="55">
        <f t="shared" si="3"/>
        <v>0</v>
      </c>
      <c r="R39" s="44" t="e">
        <f>MATCH(J39,'[1]Feuil1'!$A:$A,0)</f>
        <v>#N/A</v>
      </c>
      <c r="S39" s="56" t="e">
        <f>MATCH(Q39,'[1]Feuil1'!$1:$1,0)</f>
        <v>#N/A</v>
      </c>
      <c r="T39" s="44" t="e">
        <f>VLOOKUP(J39,'[1]Feuil1'!$A$2:$B$20,2)</f>
        <v>#N/A</v>
      </c>
      <c r="U39" s="77"/>
      <c r="V39" s="63"/>
      <c r="W39" s="57"/>
      <c r="X39" s="57"/>
      <c r="Y39" s="58"/>
      <c r="Z39" s="58"/>
      <c r="AA39" s="57"/>
      <c r="AB39" s="57"/>
      <c r="AC39" s="137"/>
      <c r="AD39" s="59"/>
    </row>
    <row r="40" spans="1:30" ht="16.5" customHeight="1" hidden="1" thickTop="1">
      <c r="A40" s="279" t="s">
        <v>28</v>
      </c>
      <c r="B40" s="279">
        <v>-44</v>
      </c>
      <c r="C40" s="117"/>
      <c r="D40" s="115"/>
      <c r="E40" s="115"/>
      <c r="F40" s="118"/>
      <c r="G40" s="117"/>
      <c r="H40" s="117"/>
      <c r="I40" s="116"/>
      <c r="J40" s="35">
        <f>IF(H40="M",VLOOKUP(M40,#REF!,2),IF(H40="F",VLOOKUP(M40,#REF!,3),""))</f>
      </c>
      <c r="K40" s="36" t="e">
        <f>INDEX(#REF!,R40,S40)</f>
        <v>#REF!</v>
      </c>
      <c r="L40" s="37" t="e">
        <f>VLOOKUP(D40,#REF!,2,)</f>
        <v>#REF!</v>
      </c>
      <c r="M40" s="35">
        <f t="shared" si="0"/>
        <v>1900</v>
      </c>
      <c r="N40" s="38" t="e">
        <f t="shared" si="1"/>
        <v>#REF!</v>
      </c>
      <c r="O40" s="39">
        <f t="shared" si="2"/>
        <v>0</v>
      </c>
      <c r="P40" s="46"/>
      <c r="Q40" s="47">
        <f t="shared" si="3"/>
        <v>0</v>
      </c>
      <c r="R40" s="35" t="e">
        <f>MATCH(J40,'[1]Feuil1'!$A:$A,0)</f>
        <v>#N/A</v>
      </c>
      <c r="S40" s="48" t="e">
        <f>MATCH(Q40,'[1]Feuil1'!$1:$1,0)</f>
        <v>#N/A</v>
      </c>
      <c r="T40" s="35" t="e">
        <f>VLOOKUP(J40,'[1]Feuil1'!$A$2:$B$20,2)</f>
        <v>#N/A</v>
      </c>
      <c r="U40" s="75"/>
      <c r="V40" s="61"/>
      <c r="W40" s="19"/>
      <c r="X40" s="19"/>
      <c r="Y40" s="20"/>
      <c r="Z40" s="20"/>
      <c r="AA40" s="19"/>
      <c r="AB40" s="19"/>
      <c r="AC40" s="135"/>
      <c r="AD40" s="21"/>
    </row>
    <row r="41" spans="1:30" ht="16.5" customHeight="1" hidden="1">
      <c r="A41" s="280"/>
      <c r="B41" s="280"/>
      <c r="C41" s="104"/>
      <c r="D41" s="105"/>
      <c r="E41" s="105"/>
      <c r="F41" s="106"/>
      <c r="G41" s="104"/>
      <c r="H41" s="105"/>
      <c r="I41" s="107"/>
      <c r="J41" s="7">
        <f>IF(H41="M",VLOOKUP(M41,#REF!,2),IF(H41="F",VLOOKUP(M41,#REF!,3),""))</f>
      </c>
      <c r="K41" s="5" t="e">
        <f>INDEX(#REF!,R41,S41)</f>
        <v>#REF!</v>
      </c>
      <c r="L41" s="11" t="e">
        <f>VLOOKUP(D41,#REF!,2,)</f>
        <v>#REF!</v>
      </c>
      <c r="M41" s="7">
        <f t="shared" si="0"/>
        <v>1900</v>
      </c>
      <c r="N41" s="34" t="e">
        <f t="shared" si="1"/>
        <v>#REF!</v>
      </c>
      <c r="O41" s="12">
        <f t="shared" si="2"/>
        <v>0</v>
      </c>
      <c r="P41" s="13"/>
      <c r="Q41" s="14">
        <f t="shared" si="3"/>
        <v>0</v>
      </c>
      <c r="R41" s="7" t="e">
        <f>MATCH(J41,'[1]Feuil1'!$A:$A,0)</f>
        <v>#N/A</v>
      </c>
      <c r="S41" s="15" t="e">
        <f>MATCH(Q41,'[1]Feuil1'!$1:$1,0)</f>
        <v>#N/A</v>
      </c>
      <c r="T41" s="7" t="e">
        <f>VLOOKUP(J41,'[1]Feuil1'!$A$2:$B$20,2)</f>
        <v>#N/A</v>
      </c>
      <c r="U41" s="76"/>
      <c r="V41" s="62"/>
      <c r="W41" s="22"/>
      <c r="X41" s="22"/>
      <c r="Y41" s="23"/>
      <c r="Z41" s="23"/>
      <c r="AA41" s="22"/>
      <c r="AB41" s="22"/>
      <c r="AC41" s="136"/>
      <c r="AD41" s="24"/>
    </row>
    <row r="42" spans="1:30" ht="16.5" customHeight="1" hidden="1">
      <c r="A42" s="280"/>
      <c r="B42" s="280">
        <v>-52</v>
      </c>
      <c r="C42" s="104"/>
      <c r="D42" s="105"/>
      <c r="E42" s="105"/>
      <c r="F42" s="106"/>
      <c r="G42" s="104"/>
      <c r="H42" s="105"/>
      <c r="I42" s="107"/>
      <c r="J42" s="7">
        <f>IF(H42="M",VLOOKUP(M42,#REF!,2),IF(H42="F",VLOOKUP(M42,#REF!,3),""))</f>
      </c>
      <c r="K42" s="5" t="e">
        <f>INDEX(#REF!,R42,S42)</f>
        <v>#REF!</v>
      </c>
      <c r="L42" s="11" t="e">
        <f>VLOOKUP(D42,#REF!,2,)</f>
        <v>#REF!</v>
      </c>
      <c r="M42" s="7">
        <f t="shared" si="0"/>
        <v>1900</v>
      </c>
      <c r="N42" s="34" t="e">
        <f t="shared" si="1"/>
        <v>#REF!</v>
      </c>
      <c r="O42" s="12">
        <f t="shared" si="2"/>
        <v>0</v>
      </c>
      <c r="P42" s="13"/>
      <c r="Q42" s="14">
        <f t="shared" si="3"/>
        <v>0</v>
      </c>
      <c r="R42" s="7" t="e">
        <f>MATCH(J42,'[1]Feuil1'!$A:$A,0)</f>
        <v>#N/A</v>
      </c>
      <c r="S42" s="15" t="e">
        <f>MATCH(Q42,'[1]Feuil1'!$1:$1,0)</f>
        <v>#N/A</v>
      </c>
      <c r="T42" s="7" t="e">
        <f>VLOOKUP(J42,'[1]Feuil1'!$A$2:$B$20,2)</f>
        <v>#N/A</v>
      </c>
      <c r="U42" s="76"/>
      <c r="V42" s="62"/>
      <c r="W42" s="22"/>
      <c r="X42" s="22"/>
      <c r="Y42" s="23"/>
      <c r="Z42" s="23"/>
      <c r="AA42" s="22"/>
      <c r="AB42" s="22"/>
      <c r="AC42" s="136"/>
      <c r="AD42" s="24"/>
    </row>
    <row r="43" spans="1:30" ht="16.5" customHeight="1" hidden="1">
      <c r="A43" s="280"/>
      <c r="B43" s="280"/>
      <c r="C43" s="104"/>
      <c r="D43" s="105"/>
      <c r="E43" s="105"/>
      <c r="F43" s="106"/>
      <c r="G43" s="104"/>
      <c r="H43" s="104"/>
      <c r="I43" s="108"/>
      <c r="J43" s="7">
        <f>IF(H43="M",VLOOKUP(M43,#REF!,2),IF(H43="F",VLOOKUP(M43,#REF!,3),""))</f>
      </c>
      <c r="K43" s="5" t="e">
        <f>INDEX(#REF!,R43,S43)</f>
        <v>#REF!</v>
      </c>
      <c r="L43" s="11" t="e">
        <f>VLOOKUP(D43,#REF!,2,)</f>
        <v>#REF!</v>
      </c>
      <c r="M43" s="7">
        <f t="shared" si="0"/>
        <v>1900</v>
      </c>
      <c r="N43" s="34" t="e">
        <f t="shared" si="1"/>
        <v>#REF!</v>
      </c>
      <c r="O43" s="12">
        <f t="shared" si="2"/>
        <v>0</v>
      </c>
      <c r="P43" s="13"/>
      <c r="Q43" s="14">
        <f t="shared" si="3"/>
        <v>0</v>
      </c>
      <c r="R43" s="7" t="e">
        <f>MATCH(J43,'[1]Feuil1'!$A:$A,0)</f>
        <v>#N/A</v>
      </c>
      <c r="S43" s="15" t="e">
        <f>MATCH(Q43,'[1]Feuil1'!$1:$1,0)</f>
        <v>#N/A</v>
      </c>
      <c r="T43" s="7" t="e">
        <f>VLOOKUP(J43,'[1]Feuil1'!$A$2:$B$20,2)</f>
        <v>#N/A</v>
      </c>
      <c r="U43" s="76"/>
      <c r="V43" s="62"/>
      <c r="W43" s="22"/>
      <c r="X43" s="22"/>
      <c r="Y43" s="23"/>
      <c r="Z43" s="23"/>
      <c r="AA43" s="22"/>
      <c r="AB43" s="22"/>
      <c r="AC43" s="136"/>
      <c r="AD43" s="24"/>
    </row>
    <row r="44" spans="1:30" ht="16.5" customHeight="1" hidden="1">
      <c r="A44" s="280"/>
      <c r="B44" s="280">
        <v>-60</v>
      </c>
      <c r="C44" s="104"/>
      <c r="D44" s="105"/>
      <c r="E44" s="105"/>
      <c r="F44" s="106"/>
      <c r="G44" s="105"/>
      <c r="H44" s="104"/>
      <c r="I44" s="108"/>
      <c r="J44" s="7">
        <f>IF(H44="M",VLOOKUP(M44,#REF!,2),IF(H44="F",VLOOKUP(M44,#REF!,3),""))</f>
      </c>
      <c r="K44" s="5" t="e">
        <f>INDEX(#REF!,R44,S44)</f>
        <v>#REF!</v>
      </c>
      <c r="L44" s="11" t="e">
        <f>VLOOKUP(D44,#REF!,2,)</f>
        <v>#REF!</v>
      </c>
      <c r="M44" s="7">
        <f t="shared" si="0"/>
        <v>1900</v>
      </c>
      <c r="N44" s="34" t="e">
        <f t="shared" si="1"/>
        <v>#REF!</v>
      </c>
      <c r="O44" s="12">
        <f t="shared" si="2"/>
        <v>0</v>
      </c>
      <c r="P44" s="13"/>
      <c r="Q44" s="14">
        <f t="shared" si="3"/>
        <v>0</v>
      </c>
      <c r="R44" s="7" t="e">
        <f>MATCH(J44,'[1]Feuil1'!$A:$A,0)</f>
        <v>#N/A</v>
      </c>
      <c r="S44" s="15" t="e">
        <f>MATCH(Q44,'[1]Feuil1'!$1:$1,0)</f>
        <v>#N/A</v>
      </c>
      <c r="T44" s="7" t="e">
        <f>VLOOKUP(J44,'[1]Feuil1'!$A$2:$B$20,2)</f>
        <v>#N/A</v>
      </c>
      <c r="U44" s="76"/>
      <c r="V44" s="62"/>
      <c r="W44" s="22"/>
      <c r="X44" s="22"/>
      <c r="Y44" s="23"/>
      <c r="Z44" s="23"/>
      <c r="AA44" s="22"/>
      <c r="AB44" s="22"/>
      <c r="AC44" s="136"/>
      <c r="AD44" s="24"/>
    </row>
    <row r="45" spans="1:30" ht="16.5" customHeight="1" hidden="1">
      <c r="A45" s="280"/>
      <c r="B45" s="280"/>
      <c r="C45" s="104"/>
      <c r="D45" s="105"/>
      <c r="E45" s="105"/>
      <c r="F45" s="106"/>
      <c r="G45" s="105"/>
      <c r="H45" s="105"/>
      <c r="I45" s="107"/>
      <c r="J45" s="7">
        <f>IF(H45="M",VLOOKUP(M45,#REF!,2),IF(H45="F",VLOOKUP(M45,#REF!,3),""))</f>
      </c>
      <c r="K45" s="5" t="e">
        <f>INDEX(#REF!,R45,S45)</f>
        <v>#REF!</v>
      </c>
      <c r="L45" s="11" t="e">
        <f>VLOOKUP(D45,#REF!,2,)</f>
        <v>#REF!</v>
      </c>
      <c r="M45" s="7">
        <f t="shared" si="0"/>
        <v>1900</v>
      </c>
      <c r="N45" s="34" t="e">
        <f t="shared" si="1"/>
        <v>#REF!</v>
      </c>
      <c r="O45" s="12">
        <f t="shared" si="2"/>
        <v>0</v>
      </c>
      <c r="P45" s="13"/>
      <c r="Q45" s="14">
        <f t="shared" si="3"/>
        <v>0</v>
      </c>
      <c r="R45" s="7" t="e">
        <f>MATCH(J45,'[1]Feuil1'!$A:$A,0)</f>
        <v>#N/A</v>
      </c>
      <c r="S45" s="15" t="e">
        <f>MATCH(Q45,'[1]Feuil1'!$1:$1,0)</f>
        <v>#N/A</v>
      </c>
      <c r="T45" s="7" t="e">
        <f>VLOOKUP(J45,'[1]Feuil1'!$A$2:$B$20,2)</f>
        <v>#N/A</v>
      </c>
      <c r="U45" s="76"/>
      <c r="V45" s="62"/>
      <c r="W45" s="22"/>
      <c r="X45" s="22"/>
      <c r="Y45" s="23"/>
      <c r="Z45" s="23"/>
      <c r="AA45" s="22"/>
      <c r="AB45" s="22"/>
      <c r="AC45" s="136"/>
      <c r="AD45" s="24"/>
    </row>
    <row r="46" spans="1:30" ht="16.5" customHeight="1" hidden="1">
      <c r="A46" s="280"/>
      <c r="B46" s="280">
        <v>-68</v>
      </c>
      <c r="C46" s="104"/>
      <c r="D46" s="105"/>
      <c r="E46" s="105"/>
      <c r="F46" s="106"/>
      <c r="G46" s="104"/>
      <c r="H46" s="105"/>
      <c r="I46" s="107"/>
      <c r="J46" s="7">
        <f>IF(H46="M",VLOOKUP(M46,#REF!,2),IF(H46="F",VLOOKUP(M46,#REF!,3),""))</f>
      </c>
      <c r="K46" s="5" t="e">
        <f>INDEX(#REF!,R46,S46)</f>
        <v>#REF!</v>
      </c>
      <c r="L46" s="11" t="e">
        <f>VLOOKUP(D46,#REF!,2,)</f>
        <v>#REF!</v>
      </c>
      <c r="M46" s="7">
        <f t="shared" si="0"/>
        <v>1900</v>
      </c>
      <c r="N46" s="34" t="e">
        <f t="shared" si="1"/>
        <v>#REF!</v>
      </c>
      <c r="O46" s="12">
        <f t="shared" si="2"/>
        <v>0</v>
      </c>
      <c r="P46" s="13"/>
      <c r="Q46" s="14">
        <f t="shared" si="3"/>
        <v>0</v>
      </c>
      <c r="R46" s="7" t="e">
        <f>MATCH(J46,'[1]Feuil1'!$A:$A,0)</f>
        <v>#N/A</v>
      </c>
      <c r="S46" s="15" t="e">
        <f>MATCH(Q46,'[1]Feuil1'!$1:$1,0)</f>
        <v>#N/A</v>
      </c>
      <c r="T46" s="7" t="e">
        <f>VLOOKUP(J46,'[1]Feuil1'!$A$2:$B$20,2)</f>
        <v>#N/A</v>
      </c>
      <c r="U46" s="76"/>
      <c r="V46" s="62"/>
      <c r="W46" s="22"/>
      <c r="X46" s="22"/>
      <c r="Y46" s="23"/>
      <c r="Z46" s="23"/>
      <c r="AA46" s="22"/>
      <c r="AB46" s="22"/>
      <c r="AC46" s="136"/>
      <c r="AD46" s="24"/>
    </row>
    <row r="47" spans="1:30" ht="16.5" customHeight="1" hidden="1">
      <c r="A47" s="280"/>
      <c r="B47" s="280"/>
      <c r="C47" s="104"/>
      <c r="D47" s="105"/>
      <c r="E47" s="105"/>
      <c r="F47" s="106"/>
      <c r="G47" s="105"/>
      <c r="H47" s="105"/>
      <c r="I47" s="107"/>
      <c r="J47" s="7">
        <f>IF(H47="M",VLOOKUP(M47,#REF!,2),IF(H47="F",VLOOKUP(M47,#REF!,3),""))</f>
      </c>
      <c r="K47" s="5" t="e">
        <f>INDEX(#REF!,R47,S47)</f>
        <v>#REF!</v>
      </c>
      <c r="L47" s="11" t="e">
        <f>VLOOKUP(D47,#REF!,2,)</f>
        <v>#REF!</v>
      </c>
      <c r="M47" s="7">
        <f t="shared" si="0"/>
        <v>1900</v>
      </c>
      <c r="N47" s="34" t="e">
        <f t="shared" si="1"/>
        <v>#REF!</v>
      </c>
      <c r="O47" s="12">
        <f t="shared" si="2"/>
        <v>0</v>
      </c>
      <c r="P47" s="13"/>
      <c r="Q47" s="14">
        <f t="shared" si="3"/>
        <v>0</v>
      </c>
      <c r="R47" s="7" t="e">
        <f>MATCH(J47,'[1]Feuil1'!$A:$A,0)</f>
        <v>#N/A</v>
      </c>
      <c r="S47" s="15" t="e">
        <f>MATCH(Q47,'[1]Feuil1'!$1:$1,0)</f>
        <v>#N/A</v>
      </c>
      <c r="T47" s="7" t="e">
        <f>VLOOKUP(J47,'[1]Feuil1'!$A$2:$B$20,2)</f>
        <v>#N/A</v>
      </c>
      <c r="U47" s="76"/>
      <c r="V47" s="62"/>
      <c r="W47" s="22"/>
      <c r="X47" s="22"/>
      <c r="Y47" s="23"/>
      <c r="Z47" s="23"/>
      <c r="AA47" s="22"/>
      <c r="AB47" s="22"/>
      <c r="AC47" s="136"/>
      <c r="AD47" s="24"/>
    </row>
    <row r="48" spans="1:30" ht="16.5" customHeight="1" hidden="1">
      <c r="A48" s="281"/>
      <c r="B48" s="280" t="s">
        <v>9</v>
      </c>
      <c r="C48" s="104"/>
      <c r="D48" s="105"/>
      <c r="E48" s="105"/>
      <c r="F48" s="121"/>
      <c r="G48" s="106"/>
      <c r="H48" s="104"/>
      <c r="I48" s="107"/>
      <c r="J48" s="7">
        <f>IF(H48="M",VLOOKUP(M48,#REF!,2),IF(H48="F",VLOOKUP(M48,#REF!,3),""))</f>
      </c>
      <c r="K48" s="5" t="e">
        <f>INDEX(#REF!,R48,S48)</f>
        <v>#REF!</v>
      </c>
      <c r="L48" s="11" t="e">
        <f>VLOOKUP(D48,#REF!,2,)</f>
        <v>#REF!</v>
      </c>
      <c r="M48" s="7">
        <f t="shared" si="0"/>
        <v>1900</v>
      </c>
      <c r="N48" s="34" t="e">
        <f t="shared" si="1"/>
        <v>#REF!</v>
      </c>
      <c r="O48" s="12">
        <f t="shared" si="2"/>
        <v>0</v>
      </c>
      <c r="P48" s="13"/>
      <c r="Q48" s="14">
        <f t="shared" si="3"/>
        <v>0</v>
      </c>
      <c r="R48" s="7" t="e">
        <f>MATCH(J48,'[1]Feuil1'!$A:$A,0)</f>
        <v>#N/A</v>
      </c>
      <c r="S48" s="15" t="e">
        <f>MATCH(Q48,'[1]Feuil1'!$1:$1,0)</f>
        <v>#N/A</v>
      </c>
      <c r="T48" s="7" t="e">
        <f>VLOOKUP(J48,'[1]Feuil1'!$A$2:$B$20,2)</f>
        <v>#N/A</v>
      </c>
      <c r="U48" s="76"/>
      <c r="V48" s="62"/>
      <c r="W48" s="22"/>
      <c r="X48" s="22"/>
      <c r="Y48" s="23"/>
      <c r="Z48" s="23"/>
      <c r="AA48" s="22"/>
      <c r="AB48" s="22"/>
      <c r="AC48" s="136"/>
      <c r="AD48" s="24"/>
    </row>
    <row r="49" spans="1:30" ht="16.5" customHeight="1" hidden="1" thickBot="1">
      <c r="A49" s="282"/>
      <c r="B49" s="283"/>
      <c r="C49" s="111"/>
      <c r="D49" s="112"/>
      <c r="E49" s="112"/>
      <c r="F49" s="113"/>
      <c r="G49" s="112"/>
      <c r="H49" s="112"/>
      <c r="I49" s="114"/>
      <c r="J49" s="44">
        <f>IF(H49="M",VLOOKUP(M49,#REF!,2),IF(H49="F",VLOOKUP(M49,#REF!,3),""))</f>
      </c>
      <c r="K49" s="40" t="e">
        <f>INDEX(#REF!,R49,S49)</f>
        <v>#REF!</v>
      </c>
      <c r="L49" s="45" t="e">
        <f>VLOOKUP(D49,#REF!,2,)</f>
        <v>#REF!</v>
      </c>
      <c r="M49" s="44">
        <f t="shared" si="0"/>
        <v>1900</v>
      </c>
      <c r="N49" s="42" t="e">
        <f t="shared" si="1"/>
        <v>#REF!</v>
      </c>
      <c r="O49" s="43">
        <f t="shared" si="2"/>
        <v>0</v>
      </c>
      <c r="P49" s="54"/>
      <c r="Q49" s="55">
        <f t="shared" si="3"/>
        <v>0</v>
      </c>
      <c r="R49" s="44" t="e">
        <f>MATCH(J49,'[1]Feuil1'!$A:$A,0)</f>
        <v>#N/A</v>
      </c>
      <c r="S49" s="56" t="e">
        <f>MATCH(Q49,'[1]Feuil1'!$1:$1,0)</f>
        <v>#N/A</v>
      </c>
      <c r="T49" s="44" t="e">
        <f>VLOOKUP(J49,'[1]Feuil1'!$A$2:$B$20,2)</f>
        <v>#N/A</v>
      </c>
      <c r="U49" s="77"/>
      <c r="V49" s="63"/>
      <c r="W49" s="57"/>
      <c r="X49" s="57"/>
      <c r="Y49" s="58"/>
      <c r="Z49" s="58"/>
      <c r="AA49" s="57"/>
      <c r="AB49" s="57"/>
      <c r="AC49" s="137"/>
      <c r="AD49" s="59"/>
    </row>
    <row r="50" spans="1:30" ht="16.5" customHeight="1" hidden="1">
      <c r="A50" s="78"/>
      <c r="B50" s="277">
        <v>-60</v>
      </c>
      <c r="C50" s="117"/>
      <c r="D50" s="115"/>
      <c r="E50" s="115"/>
      <c r="F50" s="118"/>
      <c r="G50" s="115"/>
      <c r="H50" s="115"/>
      <c r="I50" s="116"/>
      <c r="J50" s="35">
        <f>IF(H50="M",VLOOKUP(M50,#REF!,2),IF(H50="F",VLOOKUP(M50,#REF!,3),""))</f>
      </c>
      <c r="K50" s="36" t="e">
        <f>INDEX(#REF!,R50,S50)</f>
        <v>#REF!</v>
      </c>
      <c r="L50" s="37" t="e">
        <f>VLOOKUP(D50,#REF!,2,)</f>
        <v>#REF!</v>
      </c>
      <c r="M50" s="35">
        <f t="shared" si="0"/>
        <v>1900</v>
      </c>
      <c r="N50" s="38" t="e">
        <f t="shared" si="1"/>
        <v>#REF!</v>
      </c>
      <c r="O50" s="39">
        <f t="shared" si="2"/>
        <v>0</v>
      </c>
      <c r="P50" s="46"/>
      <c r="Q50" s="47">
        <f t="shared" si="3"/>
        <v>0</v>
      </c>
      <c r="R50" s="35" t="e">
        <f>MATCH(J50,'[1]Feuil1'!$A:$A,0)</f>
        <v>#N/A</v>
      </c>
      <c r="S50" s="48" t="e">
        <f>MATCH(Q50,'[1]Feuil1'!$1:$1,0)</f>
        <v>#N/A</v>
      </c>
      <c r="T50" s="35" t="e">
        <f>VLOOKUP(J50,'[1]Feuil1'!$A$2:$B$20,2)</f>
        <v>#N/A</v>
      </c>
      <c r="U50" s="75"/>
      <c r="V50" s="61"/>
      <c r="W50" s="19"/>
      <c r="X50" s="19"/>
      <c r="Y50" s="20"/>
      <c r="Z50" s="20"/>
      <c r="AA50" s="19"/>
      <c r="AB50" s="19"/>
      <c r="AC50" s="135"/>
      <c r="AD50" s="21"/>
    </row>
    <row r="51" spans="1:30" ht="16.5" customHeight="1" hidden="1">
      <c r="A51" s="78"/>
      <c r="B51" s="288"/>
      <c r="C51" s="122"/>
      <c r="D51" s="123"/>
      <c r="E51" s="123"/>
      <c r="F51" s="124"/>
      <c r="G51" s="123"/>
      <c r="H51" s="122"/>
      <c r="I51" s="125"/>
      <c r="J51" s="29">
        <f>IF(H51="M",VLOOKUP(M51,#REF!,2),IF(H51="F",VLOOKUP(M51,#REF!,3),""))</f>
      </c>
      <c r="K51" s="2" t="e">
        <f>INDEX(#REF!,R51,S51)</f>
        <v>#REF!</v>
      </c>
      <c r="L51" s="85" t="e">
        <f>VLOOKUP(D51,#REF!,2,)</f>
        <v>#REF!</v>
      </c>
      <c r="M51" s="29">
        <f t="shared" si="0"/>
        <v>1900</v>
      </c>
      <c r="N51" s="86" t="e">
        <f t="shared" si="1"/>
        <v>#REF!</v>
      </c>
      <c r="O51" s="87">
        <f t="shared" si="2"/>
        <v>0</v>
      </c>
      <c r="P51" s="27"/>
      <c r="Q51" s="28">
        <f t="shared" si="3"/>
        <v>0</v>
      </c>
      <c r="R51" s="29" t="e">
        <f>MATCH(J51,'[1]Feuil1'!$A:$A,0)</f>
        <v>#N/A</v>
      </c>
      <c r="S51" s="30" t="e">
        <f>MATCH(Q51,'[1]Feuil1'!$1:$1,0)</f>
        <v>#N/A</v>
      </c>
      <c r="T51" s="29" t="e">
        <f>VLOOKUP(J51,'[1]Feuil1'!$A$2:$B$20,2)</f>
        <v>#N/A</v>
      </c>
      <c r="U51" s="88"/>
      <c r="V51" s="89"/>
      <c r="W51" s="31"/>
      <c r="X51" s="31"/>
      <c r="Y51" s="32"/>
      <c r="Z51" s="32"/>
      <c r="AA51" s="31"/>
      <c r="AB51" s="31"/>
      <c r="AC51" s="138"/>
      <c r="AD51" s="24"/>
    </row>
    <row r="52" spans="1:30" ht="21.75" customHeight="1" thickTop="1">
      <c r="A52" s="250" t="s">
        <v>63</v>
      </c>
      <c r="B52" s="251"/>
      <c r="C52" s="139" t="s">
        <v>12</v>
      </c>
      <c r="D52" s="140" t="s">
        <v>35</v>
      </c>
      <c r="E52" s="140" t="s">
        <v>49</v>
      </c>
      <c r="F52" s="141">
        <v>32999</v>
      </c>
      <c r="G52" s="140" t="s">
        <v>13</v>
      </c>
      <c r="H52" s="139" t="s">
        <v>8</v>
      </c>
      <c r="I52" s="142">
        <v>63.52</v>
      </c>
      <c r="J52" s="79"/>
      <c r="K52" s="80"/>
      <c r="L52" s="81"/>
      <c r="M52" s="79"/>
      <c r="N52" s="82"/>
      <c r="O52" s="83">
        <f t="shared" si="2"/>
        <v>0</v>
      </c>
      <c r="P52" s="84"/>
      <c r="Q52" s="79"/>
      <c r="R52" s="79"/>
      <c r="S52" s="79"/>
      <c r="T52" s="79"/>
      <c r="U52" s="126"/>
      <c r="V52" s="91"/>
      <c r="W52" s="92" t="s">
        <v>38</v>
      </c>
      <c r="X52" s="93"/>
      <c r="Y52" s="94" t="s">
        <v>38</v>
      </c>
      <c r="Z52" s="94"/>
      <c r="AA52" s="92"/>
      <c r="AB52" s="92"/>
      <c r="AC52" s="168" t="s">
        <v>38</v>
      </c>
      <c r="AD52" s="157"/>
    </row>
    <row r="53" spans="1:30" ht="21.75" customHeight="1">
      <c r="A53" s="252"/>
      <c r="B53" s="253"/>
      <c r="C53" s="143"/>
      <c r="D53" s="144"/>
      <c r="E53" s="144"/>
      <c r="F53" s="145"/>
      <c r="G53" s="144"/>
      <c r="H53" s="143"/>
      <c r="I53" s="146"/>
      <c r="J53" s="7"/>
      <c r="K53" s="5"/>
      <c r="L53" s="11"/>
      <c r="M53" s="7"/>
      <c r="N53" s="34"/>
      <c r="O53" s="12">
        <f t="shared" si="2"/>
        <v>0</v>
      </c>
      <c r="P53" s="13"/>
      <c r="Q53" s="7"/>
      <c r="R53" s="7"/>
      <c r="S53" s="7"/>
      <c r="T53" s="7"/>
      <c r="U53" s="127"/>
      <c r="V53" s="96"/>
      <c r="W53" s="97"/>
      <c r="X53" s="98"/>
      <c r="Y53" s="99"/>
      <c r="Z53" s="99"/>
      <c r="AA53" s="97"/>
      <c r="AB53" s="97"/>
      <c r="AC53" s="169"/>
      <c r="AD53" s="157"/>
    </row>
    <row r="54" spans="1:30" ht="21.75" customHeight="1">
      <c r="A54" s="252"/>
      <c r="B54" s="253"/>
      <c r="C54" s="143"/>
      <c r="D54" s="144"/>
      <c r="E54" s="144"/>
      <c r="F54" s="145"/>
      <c r="G54" s="144"/>
      <c r="H54" s="144"/>
      <c r="I54" s="146"/>
      <c r="J54" s="7">
        <f>IF(H54="M",VLOOKUP(M54,#REF!,2),IF(H54="F",VLOOKUP(M54,#REF!,3),""))</f>
      </c>
      <c r="K54" s="5" t="e">
        <f>INDEX(#REF!,R54,S54)</f>
        <v>#REF!</v>
      </c>
      <c r="L54" s="11" t="e">
        <f>VLOOKUP(D54,#REF!,2,)</f>
        <v>#REF!</v>
      </c>
      <c r="M54" s="7">
        <f t="shared" si="0"/>
        <v>1900</v>
      </c>
      <c r="N54" s="34" t="e">
        <f t="shared" si="1"/>
        <v>#REF!</v>
      </c>
      <c r="O54" s="12">
        <f t="shared" si="2"/>
        <v>0</v>
      </c>
      <c r="P54" s="13"/>
      <c r="Q54" s="7">
        <f t="shared" si="3"/>
        <v>0</v>
      </c>
      <c r="R54" s="7" t="e">
        <f>MATCH(J54,'[1]Feuil1'!$A:$A,0)</f>
        <v>#N/A</v>
      </c>
      <c r="S54" s="7" t="e">
        <f>MATCH(Q54,'[1]Feuil1'!$1:$1,0)</f>
        <v>#N/A</v>
      </c>
      <c r="T54" s="7" t="e">
        <f>VLOOKUP(J54,'[1]Feuil1'!$A$2:$B$20,2)</f>
        <v>#N/A</v>
      </c>
      <c r="U54" s="127"/>
      <c r="V54" s="96"/>
      <c r="W54" s="97"/>
      <c r="X54" s="98"/>
      <c r="Y54" s="99"/>
      <c r="Z54" s="99"/>
      <c r="AA54" s="97"/>
      <c r="AB54" s="97"/>
      <c r="AC54" s="169"/>
      <c r="AD54" s="157"/>
    </row>
    <row r="55" spans="1:30" ht="21.75" customHeight="1">
      <c r="A55" s="252"/>
      <c r="B55" s="253"/>
      <c r="C55" s="143"/>
      <c r="D55" s="144"/>
      <c r="E55" s="144"/>
      <c r="F55" s="145"/>
      <c r="G55" s="144"/>
      <c r="H55" s="143"/>
      <c r="I55" s="146"/>
      <c r="J55" s="7">
        <f>IF(H55="M",VLOOKUP(M55,#REF!,2),IF(H55="F",VLOOKUP(M55,#REF!,3),""))</f>
      </c>
      <c r="K55" s="5" t="e">
        <f>INDEX(#REF!,R55,S55)</f>
        <v>#REF!</v>
      </c>
      <c r="L55" s="11" t="e">
        <f>VLOOKUP(D55,#REF!,2,)</f>
        <v>#REF!</v>
      </c>
      <c r="M55" s="7">
        <f t="shared" si="0"/>
        <v>1900</v>
      </c>
      <c r="N55" s="34" t="e">
        <f t="shared" si="1"/>
        <v>#REF!</v>
      </c>
      <c r="O55" s="12">
        <f t="shared" si="2"/>
        <v>0</v>
      </c>
      <c r="P55" s="13"/>
      <c r="Q55" s="7">
        <f t="shared" si="3"/>
        <v>0</v>
      </c>
      <c r="R55" s="7" t="e">
        <f>MATCH(J55,'[1]Feuil1'!$A:$A,0)</f>
        <v>#N/A</v>
      </c>
      <c r="S55" s="7" t="e">
        <f>MATCH(Q55,'[1]Feuil1'!$1:$1,0)</f>
        <v>#N/A</v>
      </c>
      <c r="T55" s="7" t="e">
        <f>VLOOKUP(J55,'[1]Feuil1'!$A$2:$B$20,2)</f>
        <v>#N/A</v>
      </c>
      <c r="U55" s="127"/>
      <c r="V55" s="96"/>
      <c r="W55" s="97"/>
      <c r="X55" s="98"/>
      <c r="Y55" s="99"/>
      <c r="Z55" s="99"/>
      <c r="AA55" s="97"/>
      <c r="AB55" s="97"/>
      <c r="AC55" s="169"/>
      <c r="AD55" s="157"/>
    </row>
    <row r="56" spans="1:30" ht="21.75" customHeight="1">
      <c r="A56" s="252"/>
      <c r="B56" s="253"/>
      <c r="C56" s="143"/>
      <c r="D56" s="144"/>
      <c r="E56" s="144"/>
      <c r="F56" s="145"/>
      <c r="G56" s="144"/>
      <c r="H56" s="144"/>
      <c r="I56" s="146"/>
      <c r="J56" s="7">
        <f>IF(H56="M",VLOOKUP(M56,#REF!,2),IF(H56="F",VLOOKUP(M56,#REF!,3),""))</f>
      </c>
      <c r="K56" s="5" t="e">
        <f>INDEX(#REF!,R56,S56)</f>
        <v>#REF!</v>
      </c>
      <c r="L56" s="11" t="e">
        <f>VLOOKUP(D56,#REF!,2,)</f>
        <v>#REF!</v>
      </c>
      <c r="M56" s="7">
        <f t="shared" si="0"/>
        <v>1900</v>
      </c>
      <c r="N56" s="34" t="e">
        <f t="shared" si="1"/>
        <v>#REF!</v>
      </c>
      <c r="O56" s="12">
        <f t="shared" si="2"/>
        <v>0</v>
      </c>
      <c r="P56" s="13"/>
      <c r="Q56" s="7">
        <f t="shared" si="3"/>
        <v>0</v>
      </c>
      <c r="R56" s="7" t="e">
        <f>MATCH(J56,'[1]Feuil1'!$A:$A,0)</f>
        <v>#N/A</v>
      </c>
      <c r="S56" s="7" t="e">
        <f>MATCH(Q56,'[1]Feuil1'!$1:$1,0)</f>
        <v>#N/A</v>
      </c>
      <c r="T56" s="7" t="e">
        <f>VLOOKUP(J56,'[1]Feuil1'!$A$2:$B$20,2)</f>
        <v>#N/A</v>
      </c>
      <c r="U56" s="127"/>
      <c r="V56" s="96"/>
      <c r="W56" s="97"/>
      <c r="X56" s="98"/>
      <c r="Y56" s="99"/>
      <c r="Z56" s="99"/>
      <c r="AA56" s="97"/>
      <c r="AB56" s="97"/>
      <c r="AC56" s="169"/>
      <c r="AD56" s="157"/>
    </row>
    <row r="57" spans="1:30" ht="21.75" customHeight="1">
      <c r="A57" s="252"/>
      <c r="B57" s="253"/>
      <c r="C57" s="143"/>
      <c r="D57" s="144"/>
      <c r="E57" s="144"/>
      <c r="F57" s="145"/>
      <c r="G57" s="144"/>
      <c r="H57" s="143"/>
      <c r="I57" s="146"/>
      <c r="J57" s="7">
        <f>IF(H57="M",VLOOKUP(M57,#REF!,2),IF(H57="F",VLOOKUP(M57,#REF!,3),""))</f>
      </c>
      <c r="K57" s="5" t="e">
        <f>INDEX(#REF!,R57,S57)</f>
        <v>#REF!</v>
      </c>
      <c r="L57" s="11" t="e">
        <f>VLOOKUP(D57,#REF!,2,)</f>
        <v>#REF!</v>
      </c>
      <c r="M57" s="7">
        <f t="shared" si="0"/>
        <v>1900</v>
      </c>
      <c r="N57" s="34" t="e">
        <f t="shared" si="1"/>
        <v>#REF!</v>
      </c>
      <c r="O57" s="12">
        <f t="shared" si="2"/>
        <v>0</v>
      </c>
      <c r="P57" s="13"/>
      <c r="Q57" s="7">
        <f t="shared" si="3"/>
        <v>0</v>
      </c>
      <c r="R57" s="7" t="e">
        <f>MATCH(J57,'[1]Feuil1'!$A:$A,0)</f>
        <v>#N/A</v>
      </c>
      <c r="S57" s="7" t="e">
        <f>MATCH(Q57,'[1]Feuil1'!$1:$1,0)</f>
        <v>#N/A</v>
      </c>
      <c r="T57" s="7" t="e">
        <f>VLOOKUP(J57,'[1]Feuil1'!$A$2:$B$20,2)</f>
        <v>#N/A</v>
      </c>
      <c r="U57" s="127"/>
      <c r="V57" s="96"/>
      <c r="W57" s="97"/>
      <c r="X57" s="98"/>
      <c r="Y57" s="99"/>
      <c r="Z57" s="99"/>
      <c r="AA57" s="97"/>
      <c r="AB57" s="97"/>
      <c r="AC57" s="169"/>
      <c r="AD57" s="157"/>
    </row>
    <row r="58" spans="1:30" ht="21.75" customHeight="1">
      <c r="A58" s="252"/>
      <c r="B58" s="253"/>
      <c r="C58" s="143"/>
      <c r="D58" s="144"/>
      <c r="E58" s="144"/>
      <c r="F58" s="145"/>
      <c r="G58" s="144"/>
      <c r="H58" s="143"/>
      <c r="I58" s="146"/>
      <c r="J58" s="7">
        <f>IF(H58="M",VLOOKUP(M58,#REF!,2),IF(H58="F",VLOOKUP(M58,#REF!,3),""))</f>
      </c>
      <c r="K58" s="5" t="e">
        <f>INDEX(#REF!,R58,S58)</f>
        <v>#REF!</v>
      </c>
      <c r="L58" s="11" t="e">
        <f>VLOOKUP(D58,#REF!,2,)</f>
        <v>#REF!</v>
      </c>
      <c r="M58" s="7">
        <f t="shared" si="0"/>
        <v>1900</v>
      </c>
      <c r="N58" s="34" t="e">
        <f t="shared" si="1"/>
        <v>#REF!</v>
      </c>
      <c r="O58" s="12">
        <f t="shared" si="2"/>
        <v>0</v>
      </c>
      <c r="P58" s="13"/>
      <c r="Q58" s="7">
        <f t="shared" si="3"/>
        <v>0</v>
      </c>
      <c r="R58" s="7" t="e">
        <f>MATCH(J58,'[1]Feuil1'!$A:$A,0)</f>
        <v>#N/A</v>
      </c>
      <c r="S58" s="7" t="e">
        <f>MATCH(Q58,'[1]Feuil1'!$1:$1,0)</f>
        <v>#N/A</v>
      </c>
      <c r="T58" s="7" t="e">
        <f>VLOOKUP(J58,'[1]Feuil1'!$A$2:$B$20,2)</f>
        <v>#N/A</v>
      </c>
      <c r="U58" s="127"/>
      <c r="V58" s="96"/>
      <c r="W58" s="97"/>
      <c r="X58" s="98"/>
      <c r="Y58" s="99"/>
      <c r="Z58" s="99"/>
      <c r="AA58" s="97"/>
      <c r="AB58" s="97"/>
      <c r="AC58" s="169"/>
      <c r="AD58" s="157"/>
    </row>
    <row r="59" spans="1:30" ht="21.75" customHeight="1">
      <c r="A59" s="252"/>
      <c r="B59" s="253"/>
      <c r="C59" s="143"/>
      <c r="D59" s="144"/>
      <c r="E59" s="144"/>
      <c r="F59" s="145"/>
      <c r="G59" s="144"/>
      <c r="H59" s="144"/>
      <c r="I59" s="146"/>
      <c r="J59" s="7">
        <f>IF(H59="M",VLOOKUP(M59,#REF!,2),IF(H59="F",VLOOKUP(M59,#REF!,3),""))</f>
      </c>
      <c r="K59" s="5" t="e">
        <f>INDEX(#REF!,R59,S59)</f>
        <v>#REF!</v>
      </c>
      <c r="L59" s="11" t="e">
        <f>VLOOKUP(D59,#REF!,2,)</f>
        <v>#REF!</v>
      </c>
      <c r="M59" s="7">
        <f t="shared" si="0"/>
        <v>1900</v>
      </c>
      <c r="N59" s="34" t="e">
        <f t="shared" si="1"/>
        <v>#REF!</v>
      </c>
      <c r="O59" s="12">
        <f t="shared" si="2"/>
        <v>0</v>
      </c>
      <c r="P59" s="13"/>
      <c r="Q59" s="7">
        <f t="shared" si="3"/>
        <v>0</v>
      </c>
      <c r="R59" s="7" t="e">
        <f>MATCH(J59,'[1]Feuil1'!$A:$A,0)</f>
        <v>#N/A</v>
      </c>
      <c r="S59" s="7" t="e">
        <f>MATCH(Q59,'[1]Feuil1'!$1:$1,0)</f>
        <v>#N/A</v>
      </c>
      <c r="T59" s="7" t="e">
        <f>VLOOKUP(J59,'[1]Feuil1'!$A$2:$B$20,2)</f>
        <v>#N/A</v>
      </c>
      <c r="U59" s="127"/>
      <c r="V59" s="96"/>
      <c r="W59" s="97"/>
      <c r="X59" s="98"/>
      <c r="Y59" s="99"/>
      <c r="Z59" s="99"/>
      <c r="AA59" s="97"/>
      <c r="AB59" s="97"/>
      <c r="AC59" s="169"/>
      <c r="AD59" s="157"/>
    </row>
    <row r="60" spans="1:30" ht="21.75" customHeight="1">
      <c r="A60" s="252"/>
      <c r="B60" s="253"/>
      <c r="C60" s="143"/>
      <c r="D60" s="144"/>
      <c r="E60" s="144"/>
      <c r="F60" s="145"/>
      <c r="G60" s="144"/>
      <c r="H60" s="144"/>
      <c r="I60" s="146"/>
      <c r="J60" s="7">
        <f>IF(H60="M",VLOOKUP(M60,#REF!,2),IF(H60="F",VLOOKUP(M60,#REF!,3),""))</f>
      </c>
      <c r="K60" s="5" t="e">
        <f>INDEX(#REF!,R60,S60)</f>
        <v>#REF!</v>
      </c>
      <c r="L60" s="11" t="e">
        <f>VLOOKUP(D60,#REF!,2,)</f>
        <v>#REF!</v>
      </c>
      <c r="M60" s="7">
        <f t="shared" si="0"/>
        <v>1900</v>
      </c>
      <c r="N60" s="34" t="e">
        <f t="shared" si="1"/>
        <v>#REF!</v>
      </c>
      <c r="O60" s="12">
        <f t="shared" si="2"/>
        <v>0</v>
      </c>
      <c r="P60" s="13"/>
      <c r="Q60" s="7">
        <f t="shared" si="3"/>
        <v>0</v>
      </c>
      <c r="R60" s="7" t="e">
        <f>MATCH(J60,'[1]Feuil1'!$A:$A,0)</f>
        <v>#N/A</v>
      </c>
      <c r="S60" s="7" t="e">
        <f>MATCH(Q60,'[1]Feuil1'!$1:$1,0)</f>
        <v>#N/A</v>
      </c>
      <c r="T60" s="7" t="e">
        <f>VLOOKUP(J60,'[1]Feuil1'!$A$2:$B$20,2)</f>
        <v>#N/A</v>
      </c>
      <c r="U60" s="127"/>
      <c r="V60" s="96"/>
      <c r="W60" s="97"/>
      <c r="X60" s="98"/>
      <c r="Y60" s="99"/>
      <c r="Z60" s="99"/>
      <c r="AA60" s="97"/>
      <c r="AB60" s="97"/>
      <c r="AC60" s="169"/>
      <c r="AD60" s="157"/>
    </row>
    <row r="61" spans="1:30" ht="21.75" customHeight="1">
      <c r="A61" s="252"/>
      <c r="B61" s="253"/>
      <c r="C61" s="143"/>
      <c r="D61" s="144"/>
      <c r="E61" s="144"/>
      <c r="F61" s="145"/>
      <c r="G61" s="144"/>
      <c r="H61" s="144"/>
      <c r="I61" s="146"/>
      <c r="J61" s="7">
        <f>IF(H61="M",VLOOKUP(M61,#REF!,2),IF(H61="F",VLOOKUP(M61,#REF!,3),""))</f>
      </c>
      <c r="K61" s="5" t="e">
        <f>INDEX(#REF!,R61,S61)</f>
        <v>#REF!</v>
      </c>
      <c r="L61" s="11" t="e">
        <f>VLOOKUP(D61,#REF!,2,)</f>
        <v>#REF!</v>
      </c>
      <c r="M61" s="7">
        <f t="shared" si="0"/>
        <v>1900</v>
      </c>
      <c r="N61" s="34" t="e">
        <f t="shared" si="1"/>
        <v>#REF!</v>
      </c>
      <c r="O61" s="12">
        <f t="shared" si="2"/>
        <v>0</v>
      </c>
      <c r="P61" s="13"/>
      <c r="Q61" s="7">
        <f t="shared" si="3"/>
        <v>0</v>
      </c>
      <c r="R61" s="7" t="e">
        <f>MATCH(J61,'[1]Feuil1'!$A:$A,0)</f>
        <v>#N/A</v>
      </c>
      <c r="S61" s="7" t="e">
        <f>MATCH(Q61,'[1]Feuil1'!$1:$1,0)</f>
        <v>#N/A</v>
      </c>
      <c r="T61" s="7" t="e">
        <f>VLOOKUP(J61,'[1]Feuil1'!$A$2:$B$20,2)</f>
        <v>#N/A</v>
      </c>
      <c r="U61" s="127"/>
      <c r="V61" s="96"/>
      <c r="W61" s="97"/>
      <c r="X61" s="98"/>
      <c r="Y61" s="99"/>
      <c r="Z61" s="99"/>
      <c r="AA61" s="97"/>
      <c r="AB61" s="97"/>
      <c r="AC61" s="169"/>
      <c r="AD61" s="157"/>
    </row>
    <row r="62" spans="1:30" ht="21.75" customHeight="1">
      <c r="A62" s="252"/>
      <c r="B62" s="253"/>
      <c r="C62" s="143"/>
      <c r="D62" s="144"/>
      <c r="E62" s="144"/>
      <c r="F62" s="145"/>
      <c r="G62" s="144"/>
      <c r="H62" s="144"/>
      <c r="I62" s="146"/>
      <c r="J62" s="7">
        <f>IF(H62="M",VLOOKUP(M62,#REF!,2),IF(H62="F",VLOOKUP(M62,#REF!,3),""))</f>
      </c>
      <c r="K62" s="5" t="e">
        <f>INDEX(#REF!,R62,S62)</f>
        <v>#REF!</v>
      </c>
      <c r="L62" s="11" t="e">
        <f>VLOOKUP(D62,#REF!,2,)</f>
        <v>#REF!</v>
      </c>
      <c r="M62" s="7">
        <f t="shared" si="0"/>
        <v>1900</v>
      </c>
      <c r="N62" s="34" t="e">
        <f t="shared" si="1"/>
        <v>#REF!</v>
      </c>
      <c r="O62" s="12">
        <f t="shared" si="2"/>
        <v>0</v>
      </c>
      <c r="P62" s="13"/>
      <c r="Q62" s="7">
        <f t="shared" si="3"/>
        <v>0</v>
      </c>
      <c r="R62" s="7" t="e">
        <f>MATCH(J62,'[1]Feuil1'!$A:$A,0)</f>
        <v>#N/A</v>
      </c>
      <c r="S62" s="7" t="e">
        <f>MATCH(Q62,'[1]Feuil1'!$1:$1,0)</f>
        <v>#N/A</v>
      </c>
      <c r="T62" s="7" t="e">
        <f>VLOOKUP(J62,'[1]Feuil1'!$A$2:$B$20,2)</f>
        <v>#N/A</v>
      </c>
      <c r="U62" s="127"/>
      <c r="V62" s="96"/>
      <c r="W62" s="97"/>
      <c r="X62" s="98"/>
      <c r="Y62" s="99"/>
      <c r="Z62" s="99"/>
      <c r="AA62" s="97"/>
      <c r="AB62" s="97"/>
      <c r="AC62" s="169"/>
      <c r="AD62" s="157"/>
    </row>
    <row r="63" spans="1:30" ht="21.75" customHeight="1">
      <c r="A63" s="252"/>
      <c r="B63" s="253"/>
      <c r="C63" s="143"/>
      <c r="D63" s="144"/>
      <c r="E63" s="144"/>
      <c r="F63" s="145"/>
      <c r="G63" s="144"/>
      <c r="H63" s="144"/>
      <c r="I63" s="146"/>
      <c r="J63" s="7">
        <f>IF(H63="M",VLOOKUP(M63,#REF!,2),IF(H63="F",VLOOKUP(M63,#REF!,3),""))</f>
      </c>
      <c r="K63" s="5" t="e">
        <f>INDEX(#REF!,R63,S63)</f>
        <v>#REF!</v>
      </c>
      <c r="L63" s="11" t="e">
        <f>VLOOKUP(D63,#REF!,2,)</f>
        <v>#REF!</v>
      </c>
      <c r="M63" s="7">
        <f t="shared" si="0"/>
        <v>1900</v>
      </c>
      <c r="N63" s="34" t="e">
        <f t="shared" si="1"/>
        <v>#REF!</v>
      </c>
      <c r="O63" s="12">
        <f t="shared" si="2"/>
        <v>0</v>
      </c>
      <c r="P63" s="13"/>
      <c r="Q63" s="7">
        <f t="shared" si="3"/>
        <v>0</v>
      </c>
      <c r="R63" s="7" t="e">
        <f>MATCH(J63,'[1]Feuil1'!$A:$A,0)</f>
        <v>#N/A</v>
      </c>
      <c r="S63" s="7" t="e">
        <f>MATCH(Q63,'[1]Feuil1'!$1:$1,0)</f>
        <v>#N/A</v>
      </c>
      <c r="T63" s="7" t="e">
        <f>VLOOKUP(J63,'[1]Feuil1'!$A$2:$B$20,2)</f>
        <v>#N/A</v>
      </c>
      <c r="U63" s="127"/>
      <c r="V63" s="96"/>
      <c r="W63" s="97"/>
      <c r="X63" s="98"/>
      <c r="Y63" s="99"/>
      <c r="Z63" s="99"/>
      <c r="AA63" s="97"/>
      <c r="AB63" s="97"/>
      <c r="AC63" s="169"/>
      <c r="AD63" s="157"/>
    </row>
    <row r="64" spans="1:30" ht="21.75" customHeight="1">
      <c r="A64" s="252"/>
      <c r="B64" s="253"/>
      <c r="C64" s="143"/>
      <c r="D64" s="144"/>
      <c r="E64" s="144"/>
      <c r="F64" s="145"/>
      <c r="G64" s="144"/>
      <c r="H64" s="144"/>
      <c r="I64" s="146"/>
      <c r="J64" s="7">
        <f>IF(H64="M",VLOOKUP(M64,#REF!,2),IF(H64="F",VLOOKUP(M64,#REF!,3),""))</f>
      </c>
      <c r="K64" s="5" t="e">
        <f>INDEX(#REF!,R64,S64)</f>
        <v>#REF!</v>
      </c>
      <c r="L64" s="11" t="e">
        <f>VLOOKUP(D64,#REF!,2,)</f>
        <v>#REF!</v>
      </c>
      <c r="M64" s="7">
        <f t="shared" si="0"/>
        <v>1900</v>
      </c>
      <c r="N64" s="34" t="e">
        <f t="shared" si="1"/>
        <v>#REF!</v>
      </c>
      <c r="O64" s="12">
        <f t="shared" si="2"/>
        <v>0</v>
      </c>
      <c r="P64" s="13"/>
      <c r="Q64" s="7">
        <f t="shared" si="3"/>
        <v>0</v>
      </c>
      <c r="R64" s="7" t="e">
        <f>MATCH(J64,'[1]Feuil1'!$A:$A,0)</f>
        <v>#N/A</v>
      </c>
      <c r="S64" s="7" t="e">
        <f>MATCH(Q64,'[1]Feuil1'!$1:$1,0)</f>
        <v>#N/A</v>
      </c>
      <c r="T64" s="7" t="e">
        <f>VLOOKUP(J64,'[1]Feuil1'!$A$2:$B$20,2)</f>
        <v>#N/A</v>
      </c>
      <c r="U64" s="127"/>
      <c r="V64" s="96"/>
      <c r="W64" s="97"/>
      <c r="X64" s="98"/>
      <c r="Y64" s="99"/>
      <c r="Z64" s="99"/>
      <c r="AA64" s="97"/>
      <c r="AB64" s="97"/>
      <c r="AC64" s="169"/>
      <c r="AD64" s="157"/>
    </row>
    <row r="65" spans="1:30" ht="21.75" customHeight="1" thickBot="1">
      <c r="A65" s="254"/>
      <c r="B65" s="255"/>
      <c r="C65" s="147"/>
      <c r="D65" s="148"/>
      <c r="E65" s="148"/>
      <c r="F65" s="149"/>
      <c r="G65" s="148"/>
      <c r="H65" s="147"/>
      <c r="I65" s="150"/>
      <c r="J65" s="44">
        <f>IF(H65="M",VLOOKUP(M65,#REF!,2),IF(H65="F",VLOOKUP(M65,#REF!,3),""))</f>
      </c>
      <c r="K65" s="40" t="e">
        <f>INDEX(#REF!,R65,S65)</f>
        <v>#REF!</v>
      </c>
      <c r="L65" s="45" t="e">
        <f>VLOOKUP(D65,#REF!,2,)</f>
        <v>#REF!</v>
      </c>
      <c r="M65" s="44">
        <f t="shared" si="0"/>
        <v>1900</v>
      </c>
      <c r="N65" s="42" t="e">
        <f t="shared" si="1"/>
        <v>#REF!</v>
      </c>
      <c r="O65" s="43">
        <f t="shared" si="2"/>
        <v>0</v>
      </c>
      <c r="P65" s="54"/>
      <c r="Q65" s="44">
        <f t="shared" si="3"/>
        <v>0</v>
      </c>
      <c r="R65" s="44" t="e">
        <f>MATCH(J65,'[1]Feuil1'!$A:$A,0)</f>
        <v>#N/A</v>
      </c>
      <c r="S65" s="44" t="e">
        <f>MATCH(Q65,'[1]Feuil1'!$1:$1,0)</f>
        <v>#N/A</v>
      </c>
      <c r="T65" s="44" t="e">
        <f>VLOOKUP(J65,'[1]Feuil1'!$A$2:$B$20,2)</f>
        <v>#N/A</v>
      </c>
      <c r="U65" s="128"/>
      <c r="V65" s="100"/>
      <c r="W65" s="101"/>
      <c r="X65" s="102"/>
      <c r="Y65" s="103"/>
      <c r="Z65" s="103"/>
      <c r="AA65" s="101"/>
      <c r="AB65" s="101"/>
      <c r="AC65" s="170"/>
      <c r="AD65" s="158"/>
    </row>
    <row r="66" spans="1:30" ht="21.75" customHeight="1" thickTop="1">
      <c r="A66" s="256" t="s">
        <v>62</v>
      </c>
      <c r="B66" s="257"/>
      <c r="C66" s="140"/>
      <c r="D66" s="140"/>
      <c r="E66" s="140"/>
      <c r="F66" s="151"/>
      <c r="G66" s="140"/>
      <c r="H66" s="140" t="s">
        <v>33</v>
      </c>
      <c r="I66" s="142"/>
      <c r="J66" s="79" t="e">
        <f>IF(H66="M",VLOOKUP(M66,#REF!,2),IF(H66="F",VLOOKUP(M66,#REF!,3),""))</f>
        <v>#REF!</v>
      </c>
      <c r="K66" s="80" t="e">
        <f>INDEX(#REF!,R66,S66)</f>
        <v>#REF!</v>
      </c>
      <c r="L66" s="81" t="e">
        <f>VLOOKUP(D66,#REF!,2,)</f>
        <v>#REF!</v>
      </c>
      <c r="M66" s="79">
        <f t="shared" si="0"/>
        <v>1900</v>
      </c>
      <c r="N66" s="82" t="e">
        <f t="shared" si="1"/>
        <v>#REF!</v>
      </c>
      <c r="O66" s="83">
        <f t="shared" si="2"/>
        <v>0</v>
      </c>
      <c r="P66" s="84"/>
      <c r="Q66" s="79">
        <f t="shared" si="3"/>
        <v>0</v>
      </c>
      <c r="R66" s="79" t="e">
        <f>MATCH(J66,'[1]Feuil1'!$A:$A,0)</f>
        <v>#REF!</v>
      </c>
      <c r="S66" s="79" t="e">
        <f>MATCH(Q66,'[1]Feuil1'!$1:$1,0)</f>
        <v>#N/A</v>
      </c>
      <c r="T66" s="79" t="e">
        <f>VLOOKUP(J66,'[1]Feuil1'!$A$2:$B$20,2)</f>
        <v>#REF!</v>
      </c>
      <c r="U66" s="126"/>
      <c r="V66" s="91"/>
      <c r="W66" s="92"/>
      <c r="X66" s="93"/>
      <c r="Y66" s="94"/>
      <c r="Z66" s="94"/>
      <c r="AA66" s="92"/>
      <c r="AB66" s="92"/>
      <c r="AC66" s="168"/>
      <c r="AD66" s="159"/>
    </row>
    <row r="67" spans="1:30" ht="21.75" customHeight="1">
      <c r="A67" s="258"/>
      <c r="B67" s="259"/>
      <c r="C67" s="143"/>
      <c r="D67" s="144"/>
      <c r="E67" s="144"/>
      <c r="F67" s="145"/>
      <c r="G67" s="143"/>
      <c r="H67" s="143"/>
      <c r="I67" s="152"/>
      <c r="J67" s="7">
        <f>IF(H67="M",VLOOKUP(M67,#REF!,2),IF(H67="F",VLOOKUP(M67,#REF!,3),""))</f>
      </c>
      <c r="K67" s="5" t="e">
        <f>INDEX(#REF!,R67,S67)</f>
        <v>#REF!</v>
      </c>
      <c r="L67" s="11" t="e">
        <f>VLOOKUP(D67,#REF!,2,)</f>
        <v>#REF!</v>
      </c>
      <c r="M67" s="7">
        <f t="shared" si="0"/>
        <v>1900</v>
      </c>
      <c r="N67" s="34" t="e">
        <f t="shared" si="1"/>
        <v>#REF!</v>
      </c>
      <c r="O67" s="12">
        <f t="shared" si="2"/>
        <v>0</v>
      </c>
      <c r="P67" s="13"/>
      <c r="Q67" s="7">
        <f t="shared" si="3"/>
        <v>0</v>
      </c>
      <c r="R67" s="7" t="e">
        <f>MATCH(J67,'[1]Feuil1'!$A:$A,0)</f>
        <v>#N/A</v>
      </c>
      <c r="S67" s="7" t="e">
        <f>MATCH(Q67,'[1]Feuil1'!$1:$1,0)</f>
        <v>#N/A</v>
      </c>
      <c r="T67" s="7" t="e">
        <f>VLOOKUP(J67,'[1]Feuil1'!$A$2:$B$20,2)</f>
        <v>#N/A</v>
      </c>
      <c r="U67" s="127"/>
      <c r="V67" s="96"/>
      <c r="W67" s="97"/>
      <c r="X67" s="98"/>
      <c r="Y67" s="99"/>
      <c r="Z67" s="99"/>
      <c r="AA67" s="97"/>
      <c r="AB67" s="97"/>
      <c r="AC67" s="169"/>
      <c r="AD67" s="157"/>
    </row>
    <row r="68" spans="1:30" ht="21.75" customHeight="1">
      <c r="A68" s="258"/>
      <c r="B68" s="259"/>
      <c r="C68" s="143"/>
      <c r="D68" s="144"/>
      <c r="E68" s="144"/>
      <c r="F68" s="145"/>
      <c r="G68" s="144"/>
      <c r="H68" s="144"/>
      <c r="I68" s="146"/>
      <c r="J68" s="7">
        <f>IF(H68="M",VLOOKUP(M68,#REF!,2),IF(H68="F",VLOOKUP(M68,#REF!,3),""))</f>
      </c>
      <c r="K68" s="5" t="e">
        <f>INDEX(#REF!,R68,S68)</f>
        <v>#REF!</v>
      </c>
      <c r="L68" s="11" t="e">
        <f>VLOOKUP(D68,#REF!,2,)</f>
        <v>#REF!</v>
      </c>
      <c r="M68" s="7">
        <f t="shared" si="0"/>
        <v>1900</v>
      </c>
      <c r="N68" s="34" t="e">
        <f t="shared" si="1"/>
        <v>#REF!</v>
      </c>
      <c r="O68" s="12">
        <f t="shared" si="2"/>
        <v>0</v>
      </c>
      <c r="P68" s="13"/>
      <c r="Q68" s="7">
        <f t="shared" si="3"/>
        <v>0</v>
      </c>
      <c r="R68" s="7" t="e">
        <f>MATCH(J68,'[1]Feuil1'!$A:$A,0)</f>
        <v>#N/A</v>
      </c>
      <c r="S68" s="7" t="e">
        <f>MATCH(Q68,'[1]Feuil1'!$1:$1,0)</f>
        <v>#N/A</v>
      </c>
      <c r="T68" s="7" t="e">
        <f>VLOOKUP(J68,'[1]Feuil1'!$A$2:$B$20,2)</f>
        <v>#N/A</v>
      </c>
      <c r="U68" s="127"/>
      <c r="V68" s="96"/>
      <c r="W68" s="97"/>
      <c r="X68" s="98"/>
      <c r="Y68" s="99"/>
      <c r="Z68" s="99"/>
      <c r="AA68" s="97"/>
      <c r="AB68" s="97"/>
      <c r="AC68" s="169"/>
      <c r="AD68" s="157"/>
    </row>
    <row r="69" spans="1:30" ht="21.75" customHeight="1">
      <c r="A69" s="258"/>
      <c r="B69" s="259"/>
      <c r="C69" s="144"/>
      <c r="D69" s="144"/>
      <c r="E69" s="144"/>
      <c r="F69" s="153"/>
      <c r="G69" s="144"/>
      <c r="H69" s="144"/>
      <c r="I69" s="146"/>
      <c r="J69" s="7">
        <f>IF(H69="M",VLOOKUP(M69,#REF!,2),IF(H69="F",VLOOKUP(M69,#REF!,3),""))</f>
      </c>
      <c r="K69" s="5" t="e">
        <f>INDEX(#REF!,R69,S69)</f>
        <v>#REF!</v>
      </c>
      <c r="L69" s="11" t="e">
        <f>VLOOKUP(D69,#REF!,2,)</f>
        <v>#REF!</v>
      </c>
      <c r="M69" s="7">
        <f t="shared" si="0"/>
        <v>1900</v>
      </c>
      <c r="N69" s="34" t="e">
        <f t="shared" si="1"/>
        <v>#REF!</v>
      </c>
      <c r="O69" s="12">
        <f t="shared" si="2"/>
        <v>0</v>
      </c>
      <c r="P69" s="13"/>
      <c r="Q69" s="7">
        <f t="shared" si="3"/>
        <v>0</v>
      </c>
      <c r="R69" s="7" t="e">
        <f>MATCH(J69,'[1]Feuil1'!$A:$A,0)</f>
        <v>#N/A</v>
      </c>
      <c r="S69" s="7" t="e">
        <f>MATCH(Q69,'[1]Feuil1'!$1:$1,0)</f>
        <v>#N/A</v>
      </c>
      <c r="T69" s="7" t="e">
        <f>VLOOKUP(J69,'[1]Feuil1'!$A$2:$B$20,2)</f>
        <v>#N/A</v>
      </c>
      <c r="U69" s="127"/>
      <c r="V69" s="96"/>
      <c r="W69" s="97"/>
      <c r="X69" s="98"/>
      <c r="Y69" s="99"/>
      <c r="Z69" s="99"/>
      <c r="AA69" s="97"/>
      <c r="AB69" s="97"/>
      <c r="AC69" s="169"/>
      <c r="AD69" s="157"/>
    </row>
    <row r="70" spans="1:30" ht="21.75" customHeight="1">
      <c r="A70" s="258"/>
      <c r="B70" s="259"/>
      <c r="C70" s="144"/>
      <c r="D70" s="144"/>
      <c r="E70" s="144"/>
      <c r="F70" s="153"/>
      <c r="G70" s="144"/>
      <c r="H70" s="144"/>
      <c r="I70" s="146"/>
      <c r="J70" s="7">
        <f>IF(H70="M",VLOOKUP(M70,#REF!,2),IF(H70="F",VLOOKUP(M70,#REF!,3),""))</f>
      </c>
      <c r="K70" s="5" t="e">
        <f>INDEX(#REF!,R70,S70)</f>
        <v>#REF!</v>
      </c>
      <c r="L70" s="11" t="e">
        <f>VLOOKUP(D70,#REF!,2,)</f>
        <v>#REF!</v>
      </c>
      <c r="M70" s="7">
        <f t="shared" si="0"/>
        <v>1900</v>
      </c>
      <c r="N70" s="34" t="e">
        <f t="shared" si="1"/>
        <v>#REF!</v>
      </c>
      <c r="O70" s="12">
        <f t="shared" si="2"/>
        <v>0</v>
      </c>
      <c r="P70" s="13"/>
      <c r="Q70" s="7">
        <f t="shared" si="3"/>
        <v>0</v>
      </c>
      <c r="R70" s="7" t="e">
        <f>MATCH(J70,'[1]Feuil1'!$A:$A,0)</f>
        <v>#N/A</v>
      </c>
      <c r="S70" s="7" t="e">
        <f>MATCH(Q70,'[1]Feuil1'!$1:$1,0)</f>
        <v>#N/A</v>
      </c>
      <c r="T70" s="7" t="e">
        <f>VLOOKUP(J70,'[1]Feuil1'!$A$2:$B$20,2)</f>
        <v>#N/A</v>
      </c>
      <c r="U70" s="127"/>
      <c r="V70" s="96"/>
      <c r="W70" s="97"/>
      <c r="X70" s="98"/>
      <c r="Y70" s="99"/>
      <c r="Z70" s="99"/>
      <c r="AA70" s="97"/>
      <c r="AB70" s="97"/>
      <c r="AC70" s="169"/>
      <c r="AD70" s="157"/>
    </row>
    <row r="71" spans="1:30" ht="21.75" customHeight="1">
      <c r="A71" s="258"/>
      <c r="B71" s="259"/>
      <c r="C71" s="143"/>
      <c r="D71" s="144"/>
      <c r="E71" s="144"/>
      <c r="F71" s="145"/>
      <c r="G71" s="143"/>
      <c r="H71" s="144"/>
      <c r="I71" s="146"/>
      <c r="J71" s="7">
        <f>IF(H71="M",VLOOKUP(M71,#REF!,2),IF(H71="F",VLOOKUP(M71,#REF!,3),""))</f>
      </c>
      <c r="K71" s="5" t="e">
        <f>INDEX(#REF!,R71,S71)</f>
        <v>#REF!</v>
      </c>
      <c r="L71" s="11" t="e">
        <f>VLOOKUP(D71,#REF!,2,)</f>
        <v>#REF!</v>
      </c>
      <c r="M71" s="7">
        <f t="shared" si="0"/>
        <v>1900</v>
      </c>
      <c r="N71" s="34" t="e">
        <f t="shared" si="1"/>
        <v>#REF!</v>
      </c>
      <c r="O71" s="12">
        <f t="shared" si="2"/>
        <v>0</v>
      </c>
      <c r="P71" s="13"/>
      <c r="Q71" s="7">
        <f t="shared" si="3"/>
        <v>0</v>
      </c>
      <c r="R71" s="7" t="e">
        <f>MATCH(J71,'[1]Feuil1'!$A:$A,0)</f>
        <v>#N/A</v>
      </c>
      <c r="S71" s="7" t="e">
        <f>MATCH(Q71,'[1]Feuil1'!$1:$1,0)</f>
        <v>#N/A</v>
      </c>
      <c r="T71" s="7" t="e">
        <f>VLOOKUP(J71,'[1]Feuil1'!$A$2:$B$20,2)</f>
        <v>#N/A</v>
      </c>
      <c r="U71" s="127"/>
      <c r="V71" s="96"/>
      <c r="W71" s="97"/>
      <c r="X71" s="98"/>
      <c r="Y71" s="99"/>
      <c r="Z71" s="99"/>
      <c r="AA71" s="97"/>
      <c r="AB71" s="97"/>
      <c r="AC71" s="169"/>
      <c r="AD71" s="157"/>
    </row>
    <row r="72" spans="1:30" ht="21.75" customHeight="1">
      <c r="A72" s="258"/>
      <c r="B72" s="259"/>
      <c r="C72" s="143"/>
      <c r="D72" s="144"/>
      <c r="E72" s="144"/>
      <c r="F72" s="145"/>
      <c r="G72" s="144"/>
      <c r="H72" s="143"/>
      <c r="I72" s="146"/>
      <c r="J72" s="7">
        <f>IF(H72="M",VLOOKUP(M72,#REF!,2),IF(H72="F",VLOOKUP(M72,#REF!,3),""))</f>
      </c>
      <c r="K72" s="5" t="e">
        <f>INDEX(#REF!,R72,S72)</f>
        <v>#REF!</v>
      </c>
      <c r="L72" s="11" t="e">
        <f>VLOOKUP(D72,#REF!,2,)</f>
        <v>#REF!</v>
      </c>
      <c r="M72" s="7">
        <f t="shared" si="0"/>
        <v>1900</v>
      </c>
      <c r="N72" s="34" t="e">
        <f t="shared" si="1"/>
        <v>#REF!</v>
      </c>
      <c r="O72" s="12">
        <f t="shared" si="2"/>
        <v>0</v>
      </c>
      <c r="P72" s="13"/>
      <c r="Q72" s="7">
        <f t="shared" si="3"/>
        <v>0</v>
      </c>
      <c r="R72" s="7" t="e">
        <f>MATCH(J72,'[1]Feuil1'!$A:$A,0)</f>
        <v>#N/A</v>
      </c>
      <c r="S72" s="7" t="e">
        <f>MATCH(Q72,'[1]Feuil1'!$1:$1,0)</f>
        <v>#N/A</v>
      </c>
      <c r="T72" s="7" t="e">
        <f>VLOOKUP(J72,'[1]Feuil1'!$A$2:$B$20,2)</f>
        <v>#N/A</v>
      </c>
      <c r="U72" s="127"/>
      <c r="V72" s="96"/>
      <c r="W72" s="97"/>
      <c r="X72" s="98"/>
      <c r="Y72" s="99"/>
      <c r="Z72" s="99"/>
      <c r="AA72" s="97"/>
      <c r="AB72" s="97"/>
      <c r="AC72" s="169"/>
      <c r="AD72" s="157"/>
    </row>
    <row r="73" spans="1:30" ht="21.75" customHeight="1" thickBot="1">
      <c r="A73" s="260"/>
      <c r="B73" s="261"/>
      <c r="C73" s="147"/>
      <c r="D73" s="148"/>
      <c r="E73" s="148"/>
      <c r="F73" s="149"/>
      <c r="G73" s="148"/>
      <c r="H73" s="148"/>
      <c r="I73" s="150"/>
      <c r="J73" s="44">
        <f>IF(H73="M",VLOOKUP(M73,#REF!,2),IF(H73="F",VLOOKUP(M73,#REF!,3),""))</f>
      </c>
      <c r="K73" s="40" t="e">
        <f>INDEX(#REF!,R73,S73)</f>
        <v>#REF!</v>
      </c>
      <c r="L73" s="45" t="e">
        <f>VLOOKUP(D73,#REF!,2,)</f>
        <v>#REF!</v>
      </c>
      <c r="M73" s="44">
        <f t="shared" si="0"/>
        <v>1900</v>
      </c>
      <c r="N73" s="42" t="e">
        <f t="shared" si="1"/>
        <v>#REF!</v>
      </c>
      <c r="O73" s="43">
        <f t="shared" si="2"/>
        <v>0</v>
      </c>
      <c r="P73" s="54"/>
      <c r="Q73" s="44">
        <f t="shared" si="3"/>
        <v>0</v>
      </c>
      <c r="R73" s="44" t="e">
        <f>MATCH(J73,'[1]Feuil1'!$A:$A,0)</f>
        <v>#N/A</v>
      </c>
      <c r="S73" s="44" t="e">
        <f>MATCH(Q73,'[1]Feuil1'!$1:$1,0)</f>
        <v>#N/A</v>
      </c>
      <c r="T73" s="44" t="e">
        <f>VLOOKUP(J73,'[1]Feuil1'!$A$2:$B$20,2)</f>
        <v>#N/A</v>
      </c>
      <c r="U73" s="128"/>
      <c r="V73" s="100"/>
      <c r="W73" s="101"/>
      <c r="X73" s="102"/>
      <c r="Y73" s="103"/>
      <c r="Z73" s="103"/>
      <c r="AA73" s="101"/>
      <c r="AB73" s="101"/>
      <c r="AC73" s="170"/>
      <c r="AD73" s="158"/>
    </row>
    <row r="74" spans="1:30" ht="21.75" customHeight="1" thickTop="1">
      <c r="A74" s="308" t="s">
        <v>57</v>
      </c>
      <c r="B74" s="309"/>
      <c r="C74" s="139" t="s">
        <v>56</v>
      </c>
      <c r="D74" s="140" t="s">
        <v>40</v>
      </c>
      <c r="E74" s="140" t="s">
        <v>50</v>
      </c>
      <c r="F74" s="141">
        <v>32999</v>
      </c>
      <c r="G74" s="140" t="s">
        <v>13</v>
      </c>
      <c r="H74" s="139" t="s">
        <v>8</v>
      </c>
      <c r="I74" s="142">
        <v>64.78</v>
      </c>
      <c r="J74" s="79"/>
      <c r="K74" s="80"/>
      <c r="L74" s="81"/>
      <c r="M74" s="79"/>
      <c r="N74" s="82"/>
      <c r="O74" s="83">
        <f aca="true" t="shared" si="4" ref="O74:O115">SUM(IF(X74=1,3,IF(X74=2,2,IF(X74=3,1,0))),IF(V74=1,3,IF(V74=2,2,IF(V74=3,1,0))),IF(Z74=1,3,IF(Z74=2,2,IF(Z74=3,1,0))),IF(AB74=1,3,IF(AB74=2,2,IF(AB74=3,1,0))),IF(AD74=1,3,IF(AD74=2,2,IF(AD74=3,1,0))))+SUM(U74,W74,Y74,AA74,AC74)</f>
        <v>0</v>
      </c>
      <c r="P74" s="84"/>
      <c r="Q74" s="79"/>
      <c r="R74" s="79"/>
      <c r="S74" s="79"/>
      <c r="T74" s="79"/>
      <c r="U74" s="126"/>
      <c r="V74" s="91"/>
      <c r="W74" s="92" t="s">
        <v>38</v>
      </c>
      <c r="X74" s="93"/>
      <c r="Y74" s="94" t="s">
        <v>38</v>
      </c>
      <c r="Z74" s="94"/>
      <c r="AA74" s="92"/>
      <c r="AB74" s="92"/>
      <c r="AC74" s="168"/>
      <c r="AD74" s="157"/>
    </row>
    <row r="75" spans="1:30" ht="21.75" customHeight="1">
      <c r="A75" s="310"/>
      <c r="B75" s="311"/>
      <c r="C75" s="143"/>
      <c r="D75" s="144"/>
      <c r="E75" s="144"/>
      <c r="F75" s="145"/>
      <c r="G75" s="143"/>
      <c r="H75" s="143"/>
      <c r="I75" s="146"/>
      <c r="J75" s="7"/>
      <c r="K75" s="5"/>
      <c r="L75" s="11"/>
      <c r="M75" s="7"/>
      <c r="N75" s="34"/>
      <c r="O75" s="12">
        <f t="shared" si="4"/>
        <v>0</v>
      </c>
      <c r="P75" s="13"/>
      <c r="Q75" s="7"/>
      <c r="R75" s="7"/>
      <c r="S75" s="7"/>
      <c r="T75" s="7"/>
      <c r="U75" s="127"/>
      <c r="V75" s="96"/>
      <c r="W75" s="97"/>
      <c r="X75" s="98"/>
      <c r="Y75" s="99"/>
      <c r="Z75" s="99"/>
      <c r="AA75" s="97"/>
      <c r="AB75" s="97"/>
      <c r="AC75" s="169"/>
      <c r="AD75" s="157"/>
    </row>
    <row r="76" spans="1:30" ht="21.75" customHeight="1">
      <c r="A76" s="310"/>
      <c r="B76" s="311"/>
      <c r="C76" s="143"/>
      <c r="D76" s="144"/>
      <c r="E76" s="144"/>
      <c r="F76" s="145"/>
      <c r="G76" s="143"/>
      <c r="H76" s="143"/>
      <c r="I76" s="152"/>
      <c r="J76" s="7">
        <f>IF(H76="M",VLOOKUP(M76,#REF!,2),IF(H76="F",VLOOKUP(M76,#REF!,3),""))</f>
      </c>
      <c r="K76" s="5" t="e">
        <f>INDEX(#REF!,R76,S76)</f>
        <v>#REF!</v>
      </c>
      <c r="L76" s="11" t="e">
        <f>VLOOKUP(D76,#REF!,2,)</f>
        <v>#REF!</v>
      </c>
      <c r="M76" s="7">
        <f aca="true" t="shared" si="5" ref="M76:M114">YEAR(F76)</f>
        <v>1900</v>
      </c>
      <c r="N76" s="34" t="e">
        <f aca="true" t="shared" si="6" ref="N76:N114">CONCATENATE(J76," ",K76)</f>
        <v>#REF!</v>
      </c>
      <c r="O76" s="12">
        <f t="shared" si="4"/>
        <v>0</v>
      </c>
      <c r="P76" s="13"/>
      <c r="Q76" s="7">
        <f aca="true" t="shared" si="7" ref="Q76:Q115">ROUNDUP(I76,0)</f>
        <v>0</v>
      </c>
      <c r="R76" s="7" t="e">
        <f>MATCH(J76,'[1]Feuil1'!$A:$A,0)</f>
        <v>#N/A</v>
      </c>
      <c r="S76" s="7" t="e">
        <f>MATCH(Q76,'[1]Feuil1'!$1:$1,0)</f>
        <v>#N/A</v>
      </c>
      <c r="T76" s="7" t="e">
        <f>VLOOKUP(J76,'[1]Feuil1'!$A$2:$B$20,2)</f>
        <v>#N/A</v>
      </c>
      <c r="U76" s="127"/>
      <c r="V76" s="96"/>
      <c r="W76" s="97"/>
      <c r="X76" s="98"/>
      <c r="Y76" s="99"/>
      <c r="Z76" s="99"/>
      <c r="AA76" s="97"/>
      <c r="AB76" s="97"/>
      <c r="AC76" s="169"/>
      <c r="AD76" s="157"/>
    </row>
    <row r="77" spans="1:30" ht="21.75" customHeight="1">
      <c r="A77" s="310"/>
      <c r="B77" s="311"/>
      <c r="C77" s="143"/>
      <c r="D77" s="144"/>
      <c r="E77" s="144"/>
      <c r="F77" s="145"/>
      <c r="G77" s="143"/>
      <c r="H77" s="143"/>
      <c r="I77" s="152"/>
      <c r="J77" s="7">
        <f>IF(H77="M",VLOOKUP(M77,#REF!,2),IF(H77="F",VLOOKUP(M77,#REF!,3),""))</f>
      </c>
      <c r="K77" s="5" t="e">
        <f>INDEX(#REF!,R77,S77)</f>
        <v>#REF!</v>
      </c>
      <c r="L77" s="11" t="e">
        <f>VLOOKUP(D77,#REF!,2,)</f>
        <v>#REF!</v>
      </c>
      <c r="M77" s="7">
        <f t="shared" si="5"/>
        <v>1900</v>
      </c>
      <c r="N77" s="34" t="e">
        <f t="shared" si="6"/>
        <v>#REF!</v>
      </c>
      <c r="O77" s="12">
        <f t="shared" si="4"/>
        <v>0</v>
      </c>
      <c r="P77" s="13"/>
      <c r="Q77" s="7">
        <f t="shared" si="7"/>
        <v>0</v>
      </c>
      <c r="R77" s="7" t="e">
        <f>MATCH(J77,'[1]Feuil1'!$A:$A,0)</f>
        <v>#N/A</v>
      </c>
      <c r="S77" s="7" t="e">
        <f>MATCH(Q77,'[1]Feuil1'!$1:$1,0)</f>
        <v>#N/A</v>
      </c>
      <c r="T77" s="7" t="e">
        <f>VLOOKUP(J77,'[1]Feuil1'!$A$2:$B$20,2)</f>
        <v>#N/A</v>
      </c>
      <c r="U77" s="127"/>
      <c r="V77" s="96"/>
      <c r="W77" s="97"/>
      <c r="X77" s="98"/>
      <c r="Y77" s="99"/>
      <c r="Z77" s="99"/>
      <c r="AA77" s="97"/>
      <c r="AB77" s="97"/>
      <c r="AC77" s="169"/>
      <c r="AD77" s="157"/>
    </row>
    <row r="78" spans="1:30" ht="21.75" customHeight="1">
      <c r="A78" s="310"/>
      <c r="B78" s="311"/>
      <c r="C78" s="143"/>
      <c r="D78" s="144"/>
      <c r="E78" s="144"/>
      <c r="F78" s="145"/>
      <c r="G78" s="144"/>
      <c r="H78" s="143"/>
      <c r="I78" s="152"/>
      <c r="J78" s="7">
        <f>IF(H78="M",VLOOKUP(M78,#REF!,2),IF(H78="F",VLOOKUP(M78,#REF!,3),""))</f>
      </c>
      <c r="K78" s="5" t="e">
        <f>INDEX(#REF!,R78,S78)</f>
        <v>#REF!</v>
      </c>
      <c r="L78" s="11" t="e">
        <f>VLOOKUP(D78,#REF!,2,)</f>
        <v>#REF!</v>
      </c>
      <c r="M78" s="7">
        <f t="shared" si="5"/>
        <v>1900</v>
      </c>
      <c r="N78" s="34" t="e">
        <f t="shared" si="6"/>
        <v>#REF!</v>
      </c>
      <c r="O78" s="12">
        <f t="shared" si="4"/>
        <v>0</v>
      </c>
      <c r="P78" s="13"/>
      <c r="Q78" s="7">
        <f t="shared" si="7"/>
        <v>0</v>
      </c>
      <c r="R78" s="7" t="e">
        <f>MATCH(J78,'[1]Feuil1'!$A:$A,0)</f>
        <v>#N/A</v>
      </c>
      <c r="S78" s="7" t="e">
        <f>MATCH(Q78,'[1]Feuil1'!$1:$1,0)</f>
        <v>#N/A</v>
      </c>
      <c r="T78" s="7" t="e">
        <f>VLOOKUP(J78,'[1]Feuil1'!$A$2:$B$20,2)</f>
        <v>#N/A</v>
      </c>
      <c r="U78" s="127"/>
      <c r="V78" s="96"/>
      <c r="W78" s="97"/>
      <c r="X78" s="98"/>
      <c r="Y78" s="99"/>
      <c r="Z78" s="99"/>
      <c r="AA78" s="97"/>
      <c r="AB78" s="97"/>
      <c r="AC78" s="169"/>
      <c r="AD78" s="157"/>
    </row>
    <row r="79" spans="1:30" ht="21.75" customHeight="1">
      <c r="A79" s="310"/>
      <c r="B79" s="311"/>
      <c r="C79" s="143"/>
      <c r="D79" s="144"/>
      <c r="E79" s="144"/>
      <c r="F79" s="145"/>
      <c r="G79" s="144"/>
      <c r="H79" s="144"/>
      <c r="I79" s="152"/>
      <c r="J79" s="7">
        <f>IF(H79="M",VLOOKUP(M79,#REF!,2),IF(H79="F",VLOOKUP(M79,#REF!,3),""))</f>
      </c>
      <c r="K79" s="5" t="e">
        <f>INDEX(#REF!,R79,S79)</f>
        <v>#REF!</v>
      </c>
      <c r="L79" s="11" t="e">
        <f>VLOOKUP(D79,#REF!,2,)</f>
        <v>#REF!</v>
      </c>
      <c r="M79" s="7">
        <f t="shared" si="5"/>
        <v>1900</v>
      </c>
      <c r="N79" s="34" t="e">
        <f t="shared" si="6"/>
        <v>#REF!</v>
      </c>
      <c r="O79" s="12">
        <f t="shared" si="4"/>
        <v>0</v>
      </c>
      <c r="P79" s="13"/>
      <c r="Q79" s="7">
        <f t="shared" si="7"/>
        <v>0</v>
      </c>
      <c r="R79" s="7" t="e">
        <f>MATCH(J79,'[1]Feuil1'!$A:$A,0)</f>
        <v>#N/A</v>
      </c>
      <c r="S79" s="7" t="e">
        <f>MATCH(Q79,'[1]Feuil1'!$1:$1,0)</f>
        <v>#N/A</v>
      </c>
      <c r="T79" s="7" t="e">
        <f>VLOOKUP(J79,'[1]Feuil1'!$A$2:$B$20,2)</f>
        <v>#N/A</v>
      </c>
      <c r="U79" s="127"/>
      <c r="V79" s="96"/>
      <c r="W79" s="97"/>
      <c r="X79" s="98"/>
      <c r="Y79" s="99"/>
      <c r="Z79" s="99"/>
      <c r="AA79" s="97"/>
      <c r="AB79" s="97"/>
      <c r="AC79" s="169"/>
      <c r="AD79" s="157"/>
    </row>
    <row r="80" spans="1:30" ht="21.75" customHeight="1">
      <c r="A80" s="310"/>
      <c r="B80" s="311"/>
      <c r="C80" s="143"/>
      <c r="D80" s="144"/>
      <c r="E80" s="144"/>
      <c r="F80" s="145"/>
      <c r="G80" s="144"/>
      <c r="H80" s="144"/>
      <c r="I80" s="152"/>
      <c r="J80" s="5">
        <f>IF(H80="M",VLOOKUP(M80,#REF!,2),IF(H80="F",VLOOKUP(M80,#REF!,3),""))</f>
      </c>
      <c r="K80" s="5" t="e">
        <f>INDEX(#REF!,R80,S80)</f>
        <v>#REF!</v>
      </c>
      <c r="L80" s="25" t="e">
        <f>VLOOKUP(D80,#REF!,2,)</f>
        <v>#REF!</v>
      </c>
      <c r="M80" s="5">
        <f t="shared" si="5"/>
        <v>1900</v>
      </c>
      <c r="N80" s="34" t="e">
        <f t="shared" si="6"/>
        <v>#REF!</v>
      </c>
      <c r="O80" s="12">
        <f t="shared" si="4"/>
        <v>0</v>
      </c>
      <c r="P80" s="13"/>
      <c r="Q80" s="7">
        <f t="shared" si="7"/>
        <v>0</v>
      </c>
      <c r="R80" s="7" t="e">
        <f>MATCH(J80,'[1]Feuil1'!$A:$A,0)</f>
        <v>#N/A</v>
      </c>
      <c r="S80" s="7" t="e">
        <f>MATCH(Q80,'[1]Feuil1'!$1:$1,0)</f>
        <v>#N/A</v>
      </c>
      <c r="T80" s="7" t="e">
        <f>VLOOKUP(J80,'[1]Feuil1'!$A$2:$B$20,2)</f>
        <v>#N/A</v>
      </c>
      <c r="U80" s="127"/>
      <c r="V80" s="96"/>
      <c r="W80" s="97"/>
      <c r="X80" s="98"/>
      <c r="Y80" s="99"/>
      <c r="Z80" s="99"/>
      <c r="AA80" s="97"/>
      <c r="AB80" s="97"/>
      <c r="AC80" s="169"/>
      <c r="AD80" s="157"/>
    </row>
    <row r="81" spans="1:30" ht="21.75" customHeight="1">
      <c r="A81" s="310"/>
      <c r="B81" s="311"/>
      <c r="C81" s="143"/>
      <c r="D81" s="144"/>
      <c r="E81" s="144"/>
      <c r="F81" s="145"/>
      <c r="G81" s="144"/>
      <c r="H81" s="143"/>
      <c r="I81" s="152"/>
      <c r="J81" s="5">
        <f>IF(H81="M",VLOOKUP(M81,#REF!,2),IF(H81="F",VLOOKUP(M81,#REF!,3),""))</f>
      </c>
      <c r="K81" s="5" t="e">
        <f>INDEX(#REF!,R81,S81)</f>
        <v>#REF!</v>
      </c>
      <c r="L81" s="25" t="e">
        <f>VLOOKUP(D81,#REF!,2,)</f>
        <v>#REF!</v>
      </c>
      <c r="M81" s="5">
        <f t="shared" si="5"/>
        <v>1900</v>
      </c>
      <c r="N81" s="34" t="e">
        <f t="shared" si="6"/>
        <v>#REF!</v>
      </c>
      <c r="O81" s="12">
        <f t="shared" si="4"/>
        <v>0</v>
      </c>
      <c r="P81" s="13"/>
      <c r="Q81" s="7">
        <f t="shared" si="7"/>
        <v>0</v>
      </c>
      <c r="R81" s="7" t="e">
        <f>MATCH(J81,'[1]Feuil1'!$A:$A,0)</f>
        <v>#N/A</v>
      </c>
      <c r="S81" s="7" t="e">
        <f>MATCH(Q81,'[1]Feuil1'!$1:$1,0)</f>
        <v>#N/A</v>
      </c>
      <c r="T81" s="7" t="e">
        <f>VLOOKUP(J81,'[1]Feuil1'!$A$2:$B$20,2)</f>
        <v>#N/A</v>
      </c>
      <c r="U81" s="127"/>
      <c r="V81" s="96"/>
      <c r="W81" s="97"/>
      <c r="X81" s="98"/>
      <c r="Y81" s="99"/>
      <c r="Z81" s="99"/>
      <c r="AA81" s="97"/>
      <c r="AB81" s="97"/>
      <c r="AC81" s="169"/>
      <c r="AD81" s="157"/>
    </row>
    <row r="82" spans="1:30" ht="21.75" customHeight="1">
      <c r="A82" s="310"/>
      <c r="B82" s="311"/>
      <c r="C82" s="143"/>
      <c r="D82" s="144"/>
      <c r="E82" s="144"/>
      <c r="F82" s="154"/>
      <c r="G82" s="144"/>
      <c r="H82" s="144"/>
      <c r="I82" s="152"/>
      <c r="J82" s="5">
        <f>IF(H82="M",VLOOKUP(M82,#REF!,2),IF(H82="F",VLOOKUP(M82,#REF!,3),""))</f>
      </c>
      <c r="K82" s="5" t="e">
        <f>INDEX(#REF!,R82,S82)</f>
        <v>#REF!</v>
      </c>
      <c r="L82" s="25" t="e">
        <f>VLOOKUP(D82,#REF!,2,)</f>
        <v>#REF!</v>
      </c>
      <c r="M82" s="5">
        <f t="shared" si="5"/>
        <v>1900</v>
      </c>
      <c r="N82" s="34" t="e">
        <f t="shared" si="6"/>
        <v>#REF!</v>
      </c>
      <c r="O82" s="12">
        <f t="shared" si="4"/>
        <v>0</v>
      </c>
      <c r="P82" s="13"/>
      <c r="Q82" s="7">
        <f t="shared" si="7"/>
        <v>0</v>
      </c>
      <c r="R82" s="7" t="e">
        <f>MATCH(J82,'[1]Feuil1'!$A:$A,0)</f>
        <v>#N/A</v>
      </c>
      <c r="S82" s="7" t="e">
        <f>MATCH(Q82,'[1]Feuil1'!$1:$1,0)</f>
        <v>#N/A</v>
      </c>
      <c r="T82" s="7" t="e">
        <f>VLOOKUP(J82,'[1]Feuil1'!$A$2:$B$20,2)</f>
        <v>#N/A</v>
      </c>
      <c r="U82" s="127"/>
      <c r="V82" s="96"/>
      <c r="W82" s="97"/>
      <c r="X82" s="98"/>
      <c r="Y82" s="99"/>
      <c r="Z82" s="99"/>
      <c r="AA82" s="97"/>
      <c r="AB82" s="97"/>
      <c r="AC82" s="169"/>
      <c r="AD82" s="157"/>
    </row>
    <row r="83" spans="1:30" ht="21.75" customHeight="1">
      <c r="A83" s="310"/>
      <c r="B83" s="311"/>
      <c r="C83" s="143"/>
      <c r="D83" s="144"/>
      <c r="E83" s="144"/>
      <c r="F83" s="154"/>
      <c r="G83" s="144"/>
      <c r="H83" s="144"/>
      <c r="I83" s="152"/>
      <c r="J83" s="7">
        <f>IF(H83="M",VLOOKUP(M83,#REF!,2),IF(H83="F",VLOOKUP(M83,#REF!,3),""))</f>
      </c>
      <c r="K83" s="5" t="e">
        <f>INDEX(#REF!,R83,S83)</f>
        <v>#REF!</v>
      </c>
      <c r="L83" s="11" t="e">
        <f>VLOOKUP(D83,#REF!,2,)</f>
        <v>#REF!</v>
      </c>
      <c r="M83" s="7">
        <f t="shared" si="5"/>
        <v>1900</v>
      </c>
      <c r="N83" s="34" t="e">
        <f t="shared" si="6"/>
        <v>#REF!</v>
      </c>
      <c r="O83" s="12">
        <f t="shared" si="4"/>
        <v>0</v>
      </c>
      <c r="P83" s="13"/>
      <c r="Q83" s="7">
        <f t="shared" si="7"/>
        <v>0</v>
      </c>
      <c r="R83" s="7" t="e">
        <f>MATCH(J83,'[1]Feuil1'!$A:$A,0)</f>
        <v>#N/A</v>
      </c>
      <c r="S83" s="7" t="e">
        <f>MATCH(Q83,'[1]Feuil1'!$1:$1,0)</f>
        <v>#N/A</v>
      </c>
      <c r="T83" s="7" t="e">
        <f>VLOOKUP(J83,'[1]Feuil1'!$A$2:$B$20,2)</f>
        <v>#N/A</v>
      </c>
      <c r="U83" s="127"/>
      <c r="V83" s="96"/>
      <c r="W83" s="97"/>
      <c r="X83" s="98"/>
      <c r="Y83" s="99"/>
      <c r="Z83" s="99"/>
      <c r="AA83" s="97"/>
      <c r="AB83" s="97"/>
      <c r="AC83" s="169"/>
      <c r="AD83" s="157"/>
    </row>
    <row r="84" spans="1:30" ht="21.75" customHeight="1">
      <c r="A84" s="310"/>
      <c r="B84" s="311"/>
      <c r="C84" s="143"/>
      <c r="D84" s="144"/>
      <c r="E84" s="144"/>
      <c r="F84" s="154"/>
      <c r="G84" s="144"/>
      <c r="H84" s="144"/>
      <c r="I84" s="152"/>
      <c r="J84" s="7">
        <f>IF(H84="M",VLOOKUP(M84,#REF!,2),IF(H84="F",VLOOKUP(M84,#REF!,3),""))</f>
      </c>
      <c r="K84" s="5" t="e">
        <f>INDEX(#REF!,R84,S84)</f>
        <v>#REF!</v>
      </c>
      <c r="L84" s="11" t="e">
        <f>VLOOKUP(D84,#REF!,2,)</f>
        <v>#REF!</v>
      </c>
      <c r="M84" s="7">
        <f t="shared" si="5"/>
        <v>1900</v>
      </c>
      <c r="N84" s="34" t="e">
        <f t="shared" si="6"/>
        <v>#REF!</v>
      </c>
      <c r="O84" s="12">
        <f t="shared" si="4"/>
        <v>0</v>
      </c>
      <c r="P84" s="13"/>
      <c r="Q84" s="7">
        <f t="shared" si="7"/>
        <v>0</v>
      </c>
      <c r="R84" s="7" t="e">
        <f>MATCH(J84,'[1]Feuil1'!$A:$A,0)</f>
        <v>#N/A</v>
      </c>
      <c r="S84" s="7" t="e">
        <f>MATCH(Q84,'[1]Feuil1'!$1:$1,0)</f>
        <v>#N/A</v>
      </c>
      <c r="T84" s="7" t="e">
        <f>VLOOKUP(J84,'[1]Feuil1'!$A$2:$B$20,2)</f>
        <v>#N/A</v>
      </c>
      <c r="U84" s="127"/>
      <c r="V84" s="96"/>
      <c r="W84" s="97"/>
      <c r="X84" s="98"/>
      <c r="Y84" s="99"/>
      <c r="Z84" s="99"/>
      <c r="AA84" s="97"/>
      <c r="AB84" s="97"/>
      <c r="AC84" s="169"/>
      <c r="AD84" s="157"/>
    </row>
    <row r="85" spans="1:30" ht="21.75" customHeight="1">
      <c r="A85" s="310"/>
      <c r="B85" s="311"/>
      <c r="C85" s="143"/>
      <c r="D85" s="144"/>
      <c r="E85" s="144"/>
      <c r="F85" s="154"/>
      <c r="G85" s="144"/>
      <c r="H85" s="144"/>
      <c r="I85" s="152"/>
      <c r="J85" s="7"/>
      <c r="K85" s="5"/>
      <c r="L85" s="11"/>
      <c r="M85" s="7"/>
      <c r="N85" s="34"/>
      <c r="O85" s="12"/>
      <c r="P85" s="13"/>
      <c r="Q85" s="7"/>
      <c r="R85" s="7"/>
      <c r="S85" s="7"/>
      <c r="T85" s="7"/>
      <c r="U85" s="127"/>
      <c r="V85" s="96"/>
      <c r="W85" s="97"/>
      <c r="X85" s="98"/>
      <c r="Y85" s="99"/>
      <c r="Z85" s="99"/>
      <c r="AA85" s="97"/>
      <c r="AB85" s="97"/>
      <c r="AC85" s="169"/>
      <c r="AD85" s="157"/>
    </row>
    <row r="86" spans="1:30" ht="21.75" customHeight="1">
      <c r="A86" s="310"/>
      <c r="B86" s="311"/>
      <c r="C86" s="143"/>
      <c r="D86" s="144"/>
      <c r="E86" s="144"/>
      <c r="F86" s="154"/>
      <c r="G86" s="144"/>
      <c r="H86" s="144"/>
      <c r="I86" s="152"/>
      <c r="J86" s="7"/>
      <c r="K86" s="5"/>
      <c r="L86" s="11"/>
      <c r="M86" s="7"/>
      <c r="N86" s="34"/>
      <c r="O86" s="12"/>
      <c r="P86" s="13"/>
      <c r="Q86" s="7"/>
      <c r="R86" s="7"/>
      <c r="S86" s="7"/>
      <c r="T86" s="7"/>
      <c r="U86" s="127"/>
      <c r="V86" s="96"/>
      <c r="W86" s="97"/>
      <c r="X86" s="98"/>
      <c r="Y86" s="99"/>
      <c r="Z86" s="99"/>
      <c r="AA86" s="97"/>
      <c r="AB86" s="97"/>
      <c r="AC86" s="169"/>
      <c r="AD86" s="157"/>
    </row>
    <row r="87" spans="1:30" ht="21.75" customHeight="1" thickBot="1">
      <c r="A87" s="310"/>
      <c r="B87" s="311"/>
      <c r="C87" s="188"/>
      <c r="D87" s="189"/>
      <c r="E87" s="189"/>
      <c r="F87" s="190"/>
      <c r="G87" s="189"/>
      <c r="H87" s="189"/>
      <c r="I87" s="191"/>
      <c r="J87" s="29"/>
      <c r="K87" s="2"/>
      <c r="L87" s="85"/>
      <c r="M87" s="29"/>
      <c r="N87" s="86"/>
      <c r="O87" s="87"/>
      <c r="P87" s="27"/>
      <c r="Q87" s="29"/>
      <c r="R87" s="29"/>
      <c r="S87" s="29"/>
      <c r="T87" s="29"/>
      <c r="U87" s="192"/>
      <c r="V87" s="193"/>
      <c r="W87" s="194"/>
      <c r="X87" s="195"/>
      <c r="Y87" s="196"/>
      <c r="Z87" s="196"/>
      <c r="AA87" s="194"/>
      <c r="AB87" s="194"/>
      <c r="AC87" s="197"/>
      <c r="AD87" s="157"/>
    </row>
    <row r="88" spans="1:30" ht="21.75" customHeight="1" thickTop="1">
      <c r="A88" s="186"/>
      <c r="B88" s="305" t="s">
        <v>58</v>
      </c>
      <c r="C88" s="204"/>
      <c r="D88" s="205"/>
      <c r="E88" s="205"/>
      <c r="F88" s="206"/>
      <c r="G88" s="205"/>
      <c r="H88" s="205"/>
      <c r="I88" s="207"/>
      <c r="J88" s="208">
        <f>IF(H88="M",VLOOKUP(M88,#REF!,2),IF(H88="F",VLOOKUP(M88,#REF!,3),""))</f>
      </c>
      <c r="K88" s="209" t="e">
        <f>INDEX(#REF!,R88,S88)</f>
        <v>#REF!</v>
      </c>
      <c r="L88" s="210" t="e">
        <f>VLOOKUP(D88,#REF!,2,)</f>
        <v>#REF!</v>
      </c>
      <c r="M88" s="208">
        <f t="shared" si="5"/>
        <v>1900</v>
      </c>
      <c r="N88" s="211" t="e">
        <f t="shared" si="6"/>
        <v>#REF!</v>
      </c>
      <c r="O88" s="212">
        <f t="shared" si="4"/>
        <v>0</v>
      </c>
      <c r="P88" s="213"/>
      <c r="Q88" s="208">
        <f t="shared" si="7"/>
        <v>0</v>
      </c>
      <c r="R88" s="208" t="e">
        <f>MATCH(J88,'[1]Feuil1'!$A:$A,0)</f>
        <v>#N/A</v>
      </c>
      <c r="S88" s="208" t="e">
        <f>MATCH(Q88,'[1]Feuil1'!$1:$1,0)</f>
        <v>#N/A</v>
      </c>
      <c r="T88" s="208" t="e">
        <f>VLOOKUP(J88,'[1]Feuil1'!$A$2:$B$20,2)</f>
        <v>#N/A</v>
      </c>
      <c r="U88" s="214"/>
      <c r="V88" s="215"/>
      <c r="W88" s="216"/>
      <c r="X88" s="217"/>
      <c r="Y88" s="218"/>
      <c r="Z88" s="218"/>
      <c r="AA88" s="216"/>
      <c r="AB88" s="216"/>
      <c r="AC88" s="219"/>
      <c r="AD88" s="157"/>
    </row>
    <row r="89" spans="1:30" ht="21.75" customHeight="1">
      <c r="A89" s="186"/>
      <c r="B89" s="306"/>
      <c r="C89" s="143"/>
      <c r="D89" s="144"/>
      <c r="E89" s="144"/>
      <c r="F89" s="154"/>
      <c r="G89" s="144"/>
      <c r="H89" s="144"/>
      <c r="I89" s="152"/>
      <c r="J89" s="7">
        <f>IF(H89="M",VLOOKUP(M89,#REF!,2),IF(H89="F",VLOOKUP(M89,#REF!,3),""))</f>
      </c>
      <c r="K89" s="5" t="e">
        <f>INDEX(#REF!,R89,S89)</f>
        <v>#REF!</v>
      </c>
      <c r="L89" s="11" t="e">
        <f>VLOOKUP(D89,#REF!,2,)</f>
        <v>#REF!</v>
      </c>
      <c r="M89" s="7">
        <f t="shared" si="5"/>
        <v>1900</v>
      </c>
      <c r="N89" s="34" t="e">
        <f t="shared" si="6"/>
        <v>#REF!</v>
      </c>
      <c r="O89" s="12">
        <f t="shared" si="4"/>
        <v>0</v>
      </c>
      <c r="P89" s="13"/>
      <c r="Q89" s="7">
        <f t="shared" si="7"/>
        <v>0</v>
      </c>
      <c r="R89" s="7" t="e">
        <f>MATCH(J89,'[1]Feuil1'!$A:$A,0)</f>
        <v>#N/A</v>
      </c>
      <c r="S89" s="7" t="e">
        <f>MATCH(Q89,'[1]Feuil1'!$1:$1,0)</f>
        <v>#N/A</v>
      </c>
      <c r="T89" s="7" t="e">
        <f>VLOOKUP(J89,'[1]Feuil1'!$A$2:$B$20,2)</f>
        <v>#N/A</v>
      </c>
      <c r="U89" s="127"/>
      <c r="V89" s="96"/>
      <c r="W89" s="97"/>
      <c r="X89" s="98"/>
      <c r="Y89" s="99"/>
      <c r="Z89" s="99"/>
      <c r="AA89" s="97"/>
      <c r="AB89" s="97"/>
      <c r="AC89" s="220"/>
      <c r="AD89" s="157"/>
    </row>
    <row r="90" spans="1:30" ht="21.75" customHeight="1" thickBot="1">
      <c r="A90" s="187"/>
      <c r="B90" s="307"/>
      <c r="C90" s="221"/>
      <c r="D90" s="222"/>
      <c r="E90" s="222"/>
      <c r="F90" s="223"/>
      <c r="G90" s="222"/>
      <c r="H90" s="222"/>
      <c r="I90" s="224"/>
      <c r="J90" s="225">
        <f>IF(H90="M",VLOOKUP(M90,#REF!,2),IF(H90="F",VLOOKUP(M90,#REF!,3),""))</f>
      </c>
      <c r="K90" s="226" t="e">
        <f>INDEX(#REF!,R90,S90)</f>
        <v>#REF!</v>
      </c>
      <c r="L90" s="227" t="e">
        <f>VLOOKUP(D90,#REF!,2,)</f>
        <v>#REF!</v>
      </c>
      <c r="M90" s="225">
        <f t="shared" si="5"/>
        <v>1900</v>
      </c>
      <c r="N90" s="228" t="e">
        <f t="shared" si="6"/>
        <v>#REF!</v>
      </c>
      <c r="O90" s="229">
        <f t="shared" si="4"/>
        <v>0</v>
      </c>
      <c r="P90" s="230"/>
      <c r="Q90" s="225">
        <f t="shared" si="7"/>
        <v>0</v>
      </c>
      <c r="R90" s="225" t="e">
        <f>MATCH(J90,'[1]Feuil1'!$A:$A,0)</f>
        <v>#N/A</v>
      </c>
      <c r="S90" s="225" t="e">
        <f>MATCH(Q90,'[1]Feuil1'!$1:$1,0)</f>
        <v>#N/A</v>
      </c>
      <c r="T90" s="225" t="e">
        <f>VLOOKUP(J90,'[1]Feuil1'!$A$2:$B$20,2)</f>
        <v>#N/A</v>
      </c>
      <c r="U90" s="231"/>
      <c r="V90" s="232"/>
      <c r="W90" s="233"/>
      <c r="X90" s="234"/>
      <c r="Y90" s="235"/>
      <c r="Z90" s="235"/>
      <c r="AA90" s="233"/>
      <c r="AB90" s="233"/>
      <c r="AC90" s="236"/>
      <c r="AD90" s="158"/>
    </row>
    <row r="91" spans="1:30" ht="21.75" customHeight="1" thickTop="1">
      <c r="A91" s="312" t="s">
        <v>60</v>
      </c>
      <c r="B91" s="311"/>
      <c r="C91" s="160"/>
      <c r="D91" s="161"/>
      <c r="E91" s="161"/>
      <c r="F91" s="164"/>
      <c r="G91" s="161"/>
      <c r="H91" s="161" t="s">
        <v>33</v>
      </c>
      <c r="I91" s="165"/>
      <c r="J91" s="35" t="e">
        <f>IF(H91="M",VLOOKUP(M91,#REF!,2),IF(H91="F",VLOOKUP(M91,#REF!,3),""))</f>
        <v>#REF!</v>
      </c>
      <c r="K91" s="36" t="e">
        <f>INDEX(#REF!,R91,S91)</f>
        <v>#REF!</v>
      </c>
      <c r="L91" s="37" t="e">
        <f>VLOOKUP(D91,#REF!,2,)</f>
        <v>#REF!</v>
      </c>
      <c r="M91" s="35">
        <f t="shared" si="5"/>
        <v>1900</v>
      </c>
      <c r="N91" s="38" t="e">
        <f t="shared" si="6"/>
        <v>#REF!</v>
      </c>
      <c r="O91" s="39">
        <f t="shared" si="4"/>
        <v>0</v>
      </c>
      <c r="P91" s="46"/>
      <c r="Q91" s="35">
        <f t="shared" si="7"/>
        <v>0</v>
      </c>
      <c r="R91" s="35" t="e">
        <f>MATCH(J91,'[1]Feuil1'!$A:$A,0)</f>
        <v>#REF!</v>
      </c>
      <c r="S91" s="35" t="e">
        <f>MATCH(Q91,'[1]Feuil1'!$1:$1,0)</f>
        <v>#N/A</v>
      </c>
      <c r="T91" s="35" t="e">
        <f>VLOOKUP(J91,'[1]Feuil1'!$A$2:$B$20,2)</f>
        <v>#REF!</v>
      </c>
      <c r="U91" s="198"/>
      <c r="V91" s="199"/>
      <c r="W91" s="200"/>
      <c r="X91" s="201"/>
      <c r="Y91" s="202"/>
      <c r="Z91" s="202"/>
      <c r="AA91" s="200"/>
      <c r="AB91" s="200"/>
      <c r="AC91" s="203"/>
      <c r="AD91" s="159"/>
    </row>
    <row r="92" spans="1:30" ht="21.75" customHeight="1">
      <c r="A92" s="310"/>
      <c r="B92" s="311"/>
      <c r="C92" s="143"/>
      <c r="D92" s="144"/>
      <c r="E92" s="144"/>
      <c r="F92" s="154"/>
      <c r="G92" s="144"/>
      <c r="H92" s="143"/>
      <c r="I92" s="152"/>
      <c r="J92" s="7">
        <f>IF(H92="M",VLOOKUP(M92,#REF!,2),IF(H92="F",VLOOKUP(M92,#REF!,3),""))</f>
      </c>
      <c r="K92" s="5" t="e">
        <f>INDEX(#REF!,R92,S92)</f>
        <v>#REF!</v>
      </c>
      <c r="L92" s="11" t="e">
        <f>VLOOKUP(D92,#REF!,2,)</f>
        <v>#REF!</v>
      </c>
      <c r="M92" s="7">
        <f t="shared" si="5"/>
        <v>1900</v>
      </c>
      <c r="N92" s="34" t="e">
        <f t="shared" si="6"/>
        <v>#REF!</v>
      </c>
      <c r="O92" s="12">
        <f t="shared" si="4"/>
        <v>0</v>
      </c>
      <c r="P92" s="13"/>
      <c r="Q92" s="7">
        <f t="shared" si="7"/>
        <v>0</v>
      </c>
      <c r="R92" s="7" t="e">
        <f>MATCH(J92,'[1]Feuil1'!$A:$A,0)</f>
        <v>#N/A</v>
      </c>
      <c r="S92" s="7" t="e">
        <f>MATCH(Q92,'[1]Feuil1'!$1:$1,0)</f>
        <v>#N/A</v>
      </c>
      <c r="T92" s="7" t="e">
        <f>VLOOKUP(J92,'[1]Feuil1'!$A$2:$B$20,2)</f>
        <v>#N/A</v>
      </c>
      <c r="U92" s="127"/>
      <c r="V92" s="96"/>
      <c r="W92" s="97"/>
      <c r="X92" s="98"/>
      <c r="Y92" s="99"/>
      <c r="Z92" s="99"/>
      <c r="AA92" s="97"/>
      <c r="AB92" s="97"/>
      <c r="AC92" s="169"/>
      <c r="AD92" s="157"/>
    </row>
    <row r="93" spans="1:30" ht="21.75" customHeight="1">
      <c r="A93" s="310"/>
      <c r="B93" s="311"/>
      <c r="C93" s="143"/>
      <c r="D93" s="144"/>
      <c r="E93" s="144"/>
      <c r="F93" s="154"/>
      <c r="G93" s="144"/>
      <c r="H93" s="144"/>
      <c r="I93" s="152"/>
      <c r="J93" s="7">
        <f>IF(H93="M",VLOOKUP(M93,#REF!,2),IF(H93="F",VLOOKUP(M93,#REF!,3),""))</f>
      </c>
      <c r="K93" s="5" t="e">
        <f>INDEX(#REF!,R93,S93)</f>
        <v>#REF!</v>
      </c>
      <c r="L93" s="11" t="e">
        <f>VLOOKUP(D93,#REF!,2,)</f>
        <v>#REF!</v>
      </c>
      <c r="M93" s="7">
        <f t="shared" si="5"/>
        <v>1900</v>
      </c>
      <c r="N93" s="34" t="e">
        <f t="shared" si="6"/>
        <v>#REF!</v>
      </c>
      <c r="O93" s="12">
        <f t="shared" si="4"/>
        <v>0</v>
      </c>
      <c r="P93" s="13"/>
      <c r="Q93" s="7">
        <f t="shared" si="7"/>
        <v>0</v>
      </c>
      <c r="R93" s="7" t="e">
        <f>MATCH(J93,'[1]Feuil1'!$A:$A,0)</f>
        <v>#N/A</v>
      </c>
      <c r="S93" s="7" t="e">
        <f>MATCH(Q93,'[1]Feuil1'!$1:$1,0)</f>
        <v>#N/A</v>
      </c>
      <c r="T93" s="7" t="e">
        <f>VLOOKUP(J93,'[1]Feuil1'!$A$2:$B$20,2)</f>
        <v>#N/A</v>
      </c>
      <c r="U93" s="127"/>
      <c r="V93" s="96"/>
      <c r="W93" s="97"/>
      <c r="X93" s="98"/>
      <c r="Y93" s="99"/>
      <c r="Z93" s="99"/>
      <c r="AA93" s="97"/>
      <c r="AB93" s="97"/>
      <c r="AC93" s="169"/>
      <c r="AD93" s="157"/>
    </row>
    <row r="94" spans="1:30" ht="21.75" customHeight="1">
      <c r="A94" s="310"/>
      <c r="B94" s="311"/>
      <c r="C94" s="143"/>
      <c r="D94" s="144"/>
      <c r="E94" s="144"/>
      <c r="F94" s="154"/>
      <c r="G94" s="144"/>
      <c r="H94" s="144"/>
      <c r="I94" s="152"/>
      <c r="J94" s="7">
        <f>IF(H94="M",VLOOKUP(M94,#REF!,2),IF(H94="F",VLOOKUP(M94,#REF!,3),""))</f>
      </c>
      <c r="K94" s="5" t="e">
        <f>INDEX(#REF!,R94,S94)</f>
        <v>#REF!</v>
      </c>
      <c r="L94" s="11" t="e">
        <f>VLOOKUP(D94,#REF!,2,)</f>
        <v>#REF!</v>
      </c>
      <c r="M94" s="7">
        <f t="shared" si="5"/>
        <v>1900</v>
      </c>
      <c r="N94" s="34" t="e">
        <f t="shared" si="6"/>
        <v>#REF!</v>
      </c>
      <c r="O94" s="12">
        <f t="shared" si="4"/>
        <v>0</v>
      </c>
      <c r="P94" s="13"/>
      <c r="Q94" s="7">
        <f t="shared" si="7"/>
        <v>0</v>
      </c>
      <c r="R94" s="7" t="e">
        <f>MATCH(J94,'[1]Feuil1'!$A:$A,0)</f>
        <v>#N/A</v>
      </c>
      <c r="S94" s="7" t="e">
        <f>MATCH(Q94,'[1]Feuil1'!$1:$1,0)</f>
        <v>#N/A</v>
      </c>
      <c r="T94" s="7" t="e">
        <f>VLOOKUP(J94,'[1]Feuil1'!$A$2:$B$20,2)</f>
        <v>#N/A</v>
      </c>
      <c r="U94" s="127"/>
      <c r="V94" s="96"/>
      <c r="W94" s="97"/>
      <c r="X94" s="98"/>
      <c r="Y94" s="99"/>
      <c r="Z94" s="99"/>
      <c r="AA94" s="97"/>
      <c r="AB94" s="97"/>
      <c r="AC94" s="169"/>
      <c r="AD94" s="157"/>
    </row>
    <row r="95" spans="1:30" ht="21.75" customHeight="1">
      <c r="A95" s="310"/>
      <c r="B95" s="311"/>
      <c r="C95" s="143"/>
      <c r="D95" s="144"/>
      <c r="E95" s="144"/>
      <c r="F95" s="154"/>
      <c r="G95" s="144"/>
      <c r="H95" s="144"/>
      <c r="I95" s="152"/>
      <c r="J95" s="7">
        <f>IF(H95="M",VLOOKUP(M95,#REF!,2),IF(H95="F",VLOOKUP(M95,#REF!,3),""))</f>
      </c>
      <c r="K95" s="5" t="e">
        <f>INDEX(#REF!,R95,S95)</f>
        <v>#REF!</v>
      </c>
      <c r="L95" s="11" t="e">
        <f>VLOOKUP(D95,#REF!,2,)</f>
        <v>#REF!</v>
      </c>
      <c r="M95" s="7">
        <f t="shared" si="5"/>
        <v>1900</v>
      </c>
      <c r="N95" s="34" t="e">
        <f t="shared" si="6"/>
        <v>#REF!</v>
      </c>
      <c r="O95" s="12">
        <f t="shared" si="4"/>
        <v>0</v>
      </c>
      <c r="P95" s="13"/>
      <c r="Q95" s="7">
        <f t="shared" si="7"/>
        <v>0</v>
      </c>
      <c r="R95" s="7" t="e">
        <f>MATCH(J95,'[1]Feuil1'!$A:$A,0)</f>
        <v>#N/A</v>
      </c>
      <c r="S95" s="7" t="e">
        <f>MATCH(Q95,'[1]Feuil1'!$1:$1,0)</f>
        <v>#N/A</v>
      </c>
      <c r="T95" s="7" t="e">
        <f>VLOOKUP(J95,'[1]Feuil1'!$A$2:$B$20,2)</f>
        <v>#N/A</v>
      </c>
      <c r="U95" s="127"/>
      <c r="V95" s="96"/>
      <c r="W95" s="97"/>
      <c r="X95" s="98"/>
      <c r="Y95" s="99"/>
      <c r="Z95" s="99"/>
      <c r="AA95" s="97"/>
      <c r="AB95" s="97"/>
      <c r="AC95" s="169"/>
      <c r="AD95" s="157"/>
    </row>
    <row r="96" spans="1:30" ht="21.75" customHeight="1">
      <c r="A96" s="310"/>
      <c r="B96" s="311"/>
      <c r="C96" s="143"/>
      <c r="D96" s="144"/>
      <c r="E96" s="144"/>
      <c r="F96" s="154"/>
      <c r="G96" s="144"/>
      <c r="H96" s="144"/>
      <c r="I96" s="152"/>
      <c r="J96" s="7"/>
      <c r="K96" s="5"/>
      <c r="L96" s="11"/>
      <c r="M96" s="7"/>
      <c r="N96" s="34"/>
      <c r="O96" s="12"/>
      <c r="P96" s="13"/>
      <c r="Q96" s="7"/>
      <c r="R96" s="7"/>
      <c r="S96" s="7"/>
      <c r="T96" s="7"/>
      <c r="U96" s="127"/>
      <c r="V96" s="96"/>
      <c r="W96" s="97"/>
      <c r="X96" s="98"/>
      <c r="Y96" s="99"/>
      <c r="Z96" s="99"/>
      <c r="AA96" s="97"/>
      <c r="AB96" s="97"/>
      <c r="AC96" s="169"/>
      <c r="AD96" s="157"/>
    </row>
    <row r="97" spans="1:30" ht="21.75" customHeight="1">
      <c r="A97" s="310"/>
      <c r="B97" s="311"/>
      <c r="C97" s="143"/>
      <c r="D97" s="144"/>
      <c r="E97" s="144"/>
      <c r="F97" s="154"/>
      <c r="G97" s="144"/>
      <c r="H97" s="144"/>
      <c r="I97" s="152"/>
      <c r="J97" s="7"/>
      <c r="K97" s="5"/>
      <c r="L97" s="11"/>
      <c r="M97" s="7"/>
      <c r="N97" s="34"/>
      <c r="O97" s="12"/>
      <c r="P97" s="13"/>
      <c r="Q97" s="7"/>
      <c r="R97" s="7"/>
      <c r="S97" s="7"/>
      <c r="T97" s="7"/>
      <c r="U97" s="127"/>
      <c r="V97" s="96"/>
      <c r="W97" s="97"/>
      <c r="X97" s="98"/>
      <c r="Y97" s="99"/>
      <c r="Z97" s="99"/>
      <c r="AA97" s="97"/>
      <c r="AB97" s="97"/>
      <c r="AC97" s="169"/>
      <c r="AD97" s="157"/>
    </row>
    <row r="98" spans="1:30" ht="21.75" customHeight="1" thickBot="1">
      <c r="A98" s="310"/>
      <c r="B98" s="311"/>
      <c r="C98" s="188"/>
      <c r="D98" s="189"/>
      <c r="E98" s="189"/>
      <c r="F98" s="190"/>
      <c r="G98" s="189"/>
      <c r="H98" s="189"/>
      <c r="I98" s="191"/>
      <c r="J98" s="29"/>
      <c r="K98" s="2"/>
      <c r="L98" s="85"/>
      <c r="M98" s="29"/>
      <c r="N98" s="86"/>
      <c r="O98" s="87"/>
      <c r="P98" s="27"/>
      <c r="Q98" s="29"/>
      <c r="R98" s="29"/>
      <c r="S98" s="29"/>
      <c r="T98" s="29"/>
      <c r="U98" s="192"/>
      <c r="V98" s="193"/>
      <c r="W98" s="194"/>
      <c r="X98" s="195"/>
      <c r="Y98" s="196"/>
      <c r="Z98" s="196"/>
      <c r="AA98" s="194"/>
      <c r="AB98" s="194"/>
      <c r="AC98" s="197"/>
      <c r="AD98" s="157"/>
    </row>
    <row r="99" spans="1:30" ht="21.75" customHeight="1" thickTop="1">
      <c r="A99" s="237"/>
      <c r="B99" s="305" t="s">
        <v>58</v>
      </c>
      <c r="C99" s="204"/>
      <c r="D99" s="205"/>
      <c r="E99" s="205"/>
      <c r="F99" s="206"/>
      <c r="G99" s="205"/>
      <c r="H99" s="205"/>
      <c r="I99" s="207"/>
      <c r="J99" s="208">
        <f>IF(H99="M",VLOOKUP(M99,#REF!,2),IF(H99="F",VLOOKUP(M99,#REF!,3),""))</f>
      </c>
      <c r="K99" s="209" t="e">
        <f>INDEX(#REF!,R99,S99)</f>
        <v>#REF!</v>
      </c>
      <c r="L99" s="210" t="e">
        <f>VLOOKUP(D99,#REF!,2,)</f>
        <v>#REF!</v>
      </c>
      <c r="M99" s="208">
        <f t="shared" si="5"/>
        <v>1900</v>
      </c>
      <c r="N99" s="211" t="e">
        <f t="shared" si="6"/>
        <v>#REF!</v>
      </c>
      <c r="O99" s="212">
        <f t="shared" si="4"/>
        <v>0</v>
      </c>
      <c r="P99" s="213"/>
      <c r="Q99" s="208">
        <f t="shared" si="7"/>
        <v>0</v>
      </c>
      <c r="R99" s="208" t="e">
        <f>MATCH(J99,'[1]Feuil1'!$A:$A,0)</f>
        <v>#N/A</v>
      </c>
      <c r="S99" s="208" t="e">
        <f>MATCH(Q99,'[1]Feuil1'!$1:$1,0)</f>
        <v>#N/A</v>
      </c>
      <c r="T99" s="208" t="e">
        <f>VLOOKUP(J99,'[1]Feuil1'!$A$2:$B$20,2)</f>
        <v>#N/A</v>
      </c>
      <c r="U99" s="214"/>
      <c r="V99" s="215"/>
      <c r="W99" s="216"/>
      <c r="X99" s="217"/>
      <c r="Y99" s="218"/>
      <c r="Z99" s="218"/>
      <c r="AA99" s="216"/>
      <c r="AB99" s="216"/>
      <c r="AC99" s="219"/>
      <c r="AD99" s="157"/>
    </row>
    <row r="100" spans="1:30" ht="21.75" customHeight="1">
      <c r="A100" s="186"/>
      <c r="B100" s="306"/>
      <c r="C100" s="143"/>
      <c r="D100" s="144"/>
      <c r="E100" s="144"/>
      <c r="F100" s="154"/>
      <c r="G100" s="144"/>
      <c r="H100" s="144"/>
      <c r="I100" s="152"/>
      <c r="J100" s="7">
        <f>IF(H100="M",VLOOKUP(M100,#REF!,2),IF(H100="F",VLOOKUP(M100,#REF!,3),""))</f>
      </c>
      <c r="K100" s="5" t="e">
        <f>INDEX(#REF!,R100,S100)</f>
        <v>#REF!</v>
      </c>
      <c r="L100" s="11" t="e">
        <f>VLOOKUP(D100,#REF!,2,)</f>
        <v>#REF!</v>
      </c>
      <c r="M100" s="7">
        <f t="shared" si="5"/>
        <v>1900</v>
      </c>
      <c r="N100" s="34" t="e">
        <f t="shared" si="6"/>
        <v>#REF!</v>
      </c>
      <c r="O100" s="12">
        <f t="shared" si="4"/>
        <v>0</v>
      </c>
      <c r="P100" s="13"/>
      <c r="Q100" s="7">
        <f t="shared" si="7"/>
        <v>0</v>
      </c>
      <c r="R100" s="7" t="e">
        <f>MATCH(J100,'[1]Feuil1'!$A:$A,0)</f>
        <v>#N/A</v>
      </c>
      <c r="S100" s="7" t="e">
        <f>MATCH(Q100,'[1]Feuil1'!$1:$1,0)</f>
        <v>#N/A</v>
      </c>
      <c r="T100" s="7" t="e">
        <f>VLOOKUP(J100,'[1]Feuil1'!$A$2:$B$20,2)</f>
        <v>#N/A</v>
      </c>
      <c r="U100" s="127"/>
      <c r="V100" s="96"/>
      <c r="W100" s="97"/>
      <c r="X100" s="98"/>
      <c r="Y100" s="99"/>
      <c r="Z100" s="99"/>
      <c r="AA100" s="97"/>
      <c r="AB100" s="97"/>
      <c r="AC100" s="220"/>
      <c r="AD100" s="157"/>
    </row>
    <row r="101" spans="1:30" ht="21.75" customHeight="1" thickBot="1">
      <c r="A101" s="187"/>
      <c r="B101" s="307"/>
      <c r="C101" s="221"/>
      <c r="D101" s="222"/>
      <c r="E101" s="222"/>
      <c r="F101" s="223"/>
      <c r="G101" s="222"/>
      <c r="H101" s="222"/>
      <c r="I101" s="224"/>
      <c r="J101" s="225">
        <f>IF(H101="M",VLOOKUP(M101,#REF!,2),IF(H101="F",VLOOKUP(M101,#REF!,3),""))</f>
      </c>
      <c r="K101" s="226" t="e">
        <f>INDEX(#REF!,R101,S101)</f>
        <v>#REF!</v>
      </c>
      <c r="L101" s="227" t="e">
        <f>VLOOKUP(D101,#REF!,2,)</f>
        <v>#REF!</v>
      </c>
      <c r="M101" s="225">
        <f t="shared" si="5"/>
        <v>1900</v>
      </c>
      <c r="N101" s="228" t="e">
        <f t="shared" si="6"/>
        <v>#REF!</v>
      </c>
      <c r="O101" s="229">
        <f t="shared" si="4"/>
        <v>0</v>
      </c>
      <c r="P101" s="230"/>
      <c r="Q101" s="225">
        <f t="shared" si="7"/>
        <v>0</v>
      </c>
      <c r="R101" s="225" t="e">
        <f>MATCH(J101,'[1]Feuil1'!$A:$A,0)</f>
        <v>#N/A</v>
      </c>
      <c r="S101" s="225" t="e">
        <f>MATCH(Q101,'[1]Feuil1'!$1:$1,0)</f>
        <v>#N/A</v>
      </c>
      <c r="T101" s="225" t="e">
        <f>VLOOKUP(J101,'[1]Feuil1'!$A$2:$B$20,2)</f>
        <v>#N/A</v>
      </c>
      <c r="U101" s="231"/>
      <c r="V101" s="232"/>
      <c r="W101" s="233"/>
      <c r="X101" s="234"/>
      <c r="Y101" s="235"/>
      <c r="Z101" s="235"/>
      <c r="AA101" s="233"/>
      <c r="AB101" s="233"/>
      <c r="AC101" s="236"/>
      <c r="AD101" s="158"/>
    </row>
    <row r="102" spans="1:30" ht="21.75" customHeight="1" hidden="1" thickBot="1" thickTop="1">
      <c r="A102" s="266" t="s">
        <v>29</v>
      </c>
      <c r="B102" s="267"/>
      <c r="C102" s="160" t="s">
        <v>12</v>
      </c>
      <c r="D102" s="161" t="s">
        <v>6</v>
      </c>
      <c r="E102" s="161" t="s">
        <v>23</v>
      </c>
      <c r="F102" s="162">
        <v>32999</v>
      </c>
      <c r="G102" s="161" t="s">
        <v>13</v>
      </c>
      <c r="H102" s="160" t="s">
        <v>8</v>
      </c>
      <c r="I102" s="163">
        <v>63</v>
      </c>
      <c r="J102" s="35" t="e">
        <f>IF(H102="M",VLOOKUP(M102,#REF!,2),IF(H102="F",VLOOKUP(M102,#REF!,3),""))</f>
        <v>#REF!</v>
      </c>
      <c r="K102" s="36" t="e">
        <f>INDEX(#REF!,R102,S102)</f>
        <v>#REF!</v>
      </c>
      <c r="L102" s="37" t="e">
        <f>VLOOKUP(D102,#REF!,2,)</f>
        <v>#REF!</v>
      </c>
      <c r="M102" s="35">
        <f t="shared" si="5"/>
        <v>1990</v>
      </c>
      <c r="N102" s="38" t="e">
        <f t="shared" si="6"/>
        <v>#REF!</v>
      </c>
      <c r="O102" s="39">
        <f t="shared" si="4"/>
        <v>0</v>
      </c>
      <c r="P102" s="46"/>
      <c r="Q102" s="47">
        <f t="shared" si="7"/>
        <v>63</v>
      </c>
      <c r="R102" s="35" t="e">
        <f>MATCH(J102,'[1]Feuil1'!$A:$A,0)</f>
        <v>#REF!</v>
      </c>
      <c r="S102" s="48">
        <f>MATCH(Q102,'[1]Feuil1'!$1:$1,0)</f>
        <v>50</v>
      </c>
      <c r="T102" s="35" t="e">
        <f>VLOOKUP(J102,'[1]Feuil1'!$A$2:$B$20,2)</f>
        <v>#REF!</v>
      </c>
      <c r="U102" s="129"/>
      <c r="V102" s="68"/>
      <c r="W102" s="238"/>
      <c r="X102" s="69"/>
      <c r="Y102" s="171"/>
      <c r="Z102" s="171"/>
      <c r="AA102" s="172"/>
      <c r="AB102" s="172"/>
      <c r="AC102" s="173"/>
      <c r="AD102" s="21"/>
    </row>
    <row r="103" spans="1:30" ht="21.75" customHeight="1" hidden="1" thickBot="1" thickTop="1">
      <c r="A103" s="268"/>
      <c r="B103" s="269"/>
      <c r="C103" s="143"/>
      <c r="D103" s="144"/>
      <c r="E103" s="144"/>
      <c r="F103" s="154"/>
      <c r="G103" s="144"/>
      <c r="H103" s="144"/>
      <c r="I103" s="152"/>
      <c r="J103" s="7">
        <f>IF(H103="M",VLOOKUP(M103,#REF!,2),IF(H103="F",VLOOKUP(M103,#REF!,3),""))</f>
      </c>
      <c r="K103" s="5" t="e">
        <f>INDEX(#REF!,R103,S103)</f>
        <v>#REF!</v>
      </c>
      <c r="L103" s="11" t="e">
        <f>VLOOKUP(D103,#REF!,2,)</f>
        <v>#REF!</v>
      </c>
      <c r="M103" s="7">
        <f t="shared" si="5"/>
        <v>1900</v>
      </c>
      <c r="N103" s="34" t="e">
        <f t="shared" si="6"/>
        <v>#REF!</v>
      </c>
      <c r="O103" s="12">
        <f t="shared" si="4"/>
        <v>0</v>
      </c>
      <c r="P103" s="13"/>
      <c r="Q103" s="14">
        <f t="shared" si="7"/>
        <v>0</v>
      </c>
      <c r="R103" s="7" t="e">
        <f>MATCH(J103,'[1]Feuil1'!$A:$A,0)</f>
        <v>#N/A</v>
      </c>
      <c r="S103" s="15" t="e">
        <f>MATCH(Q103,'[1]Feuil1'!$1:$1,0)</f>
        <v>#N/A</v>
      </c>
      <c r="T103" s="7" t="e">
        <f>VLOOKUP(J103,'[1]Feuil1'!$A$2:$B$20,2)</f>
        <v>#N/A</v>
      </c>
      <c r="U103" s="130"/>
      <c r="V103" s="64"/>
      <c r="W103" s="102"/>
      <c r="X103" s="65"/>
      <c r="Y103" s="174"/>
      <c r="Z103" s="174"/>
      <c r="AA103" s="175"/>
      <c r="AB103" s="175"/>
      <c r="AC103" s="176"/>
      <c r="AD103" s="24"/>
    </row>
    <row r="104" spans="1:30" ht="21.75" customHeight="1" hidden="1" thickBot="1" thickTop="1">
      <c r="A104" s="268"/>
      <c r="B104" s="269"/>
      <c r="C104" s="143"/>
      <c r="D104" s="144"/>
      <c r="E104" s="144"/>
      <c r="F104" s="154"/>
      <c r="G104" s="144"/>
      <c r="H104" s="144"/>
      <c r="I104" s="152"/>
      <c r="J104" s="7">
        <f>IF(H104="M",VLOOKUP(M104,#REF!,2),IF(H104="F",VLOOKUP(M104,#REF!,3),""))</f>
      </c>
      <c r="K104" s="5" t="e">
        <f>INDEX(#REF!,R104,S104)</f>
        <v>#REF!</v>
      </c>
      <c r="L104" s="11" t="e">
        <f>VLOOKUP(D104,#REF!,2,)</f>
        <v>#REF!</v>
      </c>
      <c r="M104" s="7">
        <f t="shared" si="5"/>
        <v>1900</v>
      </c>
      <c r="N104" s="34" t="e">
        <f t="shared" si="6"/>
        <v>#REF!</v>
      </c>
      <c r="O104" s="12">
        <f t="shared" si="4"/>
        <v>0</v>
      </c>
      <c r="P104" s="13"/>
      <c r="Q104" s="14">
        <f t="shared" si="7"/>
        <v>0</v>
      </c>
      <c r="R104" s="7" t="e">
        <f>MATCH(J104,'[1]Feuil1'!$A:$A,0)</f>
        <v>#N/A</v>
      </c>
      <c r="S104" s="15" t="e">
        <f>MATCH(Q104,'[1]Feuil1'!$1:$1,0)</f>
        <v>#N/A</v>
      </c>
      <c r="T104" s="7" t="e">
        <f>VLOOKUP(J104,'[1]Feuil1'!$A$2:$B$20,2)</f>
        <v>#N/A</v>
      </c>
      <c r="U104" s="130"/>
      <c r="V104" s="64"/>
      <c r="W104" s="102"/>
      <c r="X104" s="65"/>
      <c r="Y104" s="174"/>
      <c r="Z104" s="174"/>
      <c r="AA104" s="175"/>
      <c r="AB104" s="175"/>
      <c r="AC104" s="176"/>
      <c r="AD104" s="24"/>
    </row>
    <row r="105" spans="1:30" ht="21.75" customHeight="1" hidden="1" thickBot="1" thickTop="1">
      <c r="A105" s="268"/>
      <c r="B105" s="269"/>
      <c r="C105" s="143"/>
      <c r="D105" s="144"/>
      <c r="E105" s="144"/>
      <c r="F105" s="154"/>
      <c r="G105" s="144"/>
      <c r="H105" s="144"/>
      <c r="I105" s="152"/>
      <c r="J105" s="7">
        <f>IF(H105="M",VLOOKUP(M105,#REF!,2),IF(H105="F",VLOOKUP(M105,#REF!,3),""))</f>
      </c>
      <c r="K105" s="5" t="e">
        <f>INDEX(#REF!,R105,S105)</f>
        <v>#REF!</v>
      </c>
      <c r="L105" s="11" t="e">
        <f>VLOOKUP(D105,#REF!,2,)</f>
        <v>#REF!</v>
      </c>
      <c r="M105" s="7">
        <f t="shared" si="5"/>
        <v>1900</v>
      </c>
      <c r="N105" s="34" t="e">
        <f t="shared" si="6"/>
        <v>#REF!</v>
      </c>
      <c r="O105" s="12">
        <f t="shared" si="4"/>
        <v>0</v>
      </c>
      <c r="P105" s="13"/>
      <c r="Q105" s="14">
        <f t="shared" si="7"/>
        <v>0</v>
      </c>
      <c r="R105" s="7" t="e">
        <f>MATCH(J105,'[1]Feuil1'!$A:$A,0)</f>
        <v>#N/A</v>
      </c>
      <c r="S105" s="15" t="e">
        <f>MATCH(Q105,'[1]Feuil1'!$1:$1,0)</f>
        <v>#N/A</v>
      </c>
      <c r="T105" s="7" t="e">
        <f>VLOOKUP(J105,'[1]Feuil1'!$A$2:$B$20,2)</f>
        <v>#N/A</v>
      </c>
      <c r="U105" s="130"/>
      <c r="V105" s="64"/>
      <c r="W105" s="102"/>
      <c r="X105" s="65"/>
      <c r="Y105" s="174"/>
      <c r="Z105" s="174"/>
      <c r="AA105" s="175"/>
      <c r="AB105" s="175"/>
      <c r="AC105" s="176"/>
      <c r="AD105" s="24"/>
    </row>
    <row r="106" spans="1:30" ht="21.75" customHeight="1" hidden="1" thickBot="1" thickTop="1">
      <c r="A106" s="268"/>
      <c r="B106" s="269"/>
      <c r="C106" s="143"/>
      <c r="D106" s="144"/>
      <c r="E106" s="144"/>
      <c r="F106" s="154"/>
      <c r="G106" s="144"/>
      <c r="H106" s="144"/>
      <c r="I106" s="152"/>
      <c r="J106" s="7">
        <f>IF(H106="M",VLOOKUP(M106,#REF!,2),IF(H106="F",VLOOKUP(M106,#REF!,3),""))</f>
      </c>
      <c r="K106" s="5" t="e">
        <f>INDEX(#REF!,R106,S106)</f>
        <v>#REF!</v>
      </c>
      <c r="L106" s="11" t="e">
        <f>VLOOKUP(D106,#REF!,2,)</f>
        <v>#REF!</v>
      </c>
      <c r="M106" s="7">
        <f t="shared" si="5"/>
        <v>1900</v>
      </c>
      <c r="N106" s="34" t="e">
        <f t="shared" si="6"/>
        <v>#REF!</v>
      </c>
      <c r="O106" s="12">
        <f t="shared" si="4"/>
        <v>0</v>
      </c>
      <c r="P106" s="13"/>
      <c r="Q106" s="14">
        <f t="shared" si="7"/>
        <v>0</v>
      </c>
      <c r="R106" s="7" t="e">
        <f>MATCH(J106,'[1]Feuil1'!$A:$A,0)</f>
        <v>#N/A</v>
      </c>
      <c r="S106" s="15" t="e">
        <f>MATCH(Q106,'[1]Feuil1'!$1:$1,0)</f>
        <v>#N/A</v>
      </c>
      <c r="T106" s="7" t="e">
        <f>VLOOKUP(J106,'[1]Feuil1'!$A$2:$B$20,2)</f>
        <v>#N/A</v>
      </c>
      <c r="U106" s="130"/>
      <c r="V106" s="64"/>
      <c r="W106" s="102"/>
      <c r="X106" s="65"/>
      <c r="Y106" s="174"/>
      <c r="Z106" s="174"/>
      <c r="AA106" s="175"/>
      <c r="AB106" s="175"/>
      <c r="AC106" s="176"/>
      <c r="AD106" s="24"/>
    </row>
    <row r="107" spans="1:30" ht="21.75" customHeight="1" hidden="1" thickBot="1" thickTop="1">
      <c r="A107" s="268"/>
      <c r="B107" s="269"/>
      <c r="C107" s="143"/>
      <c r="D107" s="144"/>
      <c r="E107" s="144"/>
      <c r="F107" s="154"/>
      <c r="G107" s="144"/>
      <c r="H107" s="144"/>
      <c r="I107" s="152"/>
      <c r="J107" s="7">
        <f>IF(H107="M",VLOOKUP(M107,#REF!,2),IF(H107="F",VLOOKUP(M107,#REF!,3),""))</f>
      </c>
      <c r="K107" s="5" t="e">
        <f>INDEX(#REF!,R107,S107)</f>
        <v>#REF!</v>
      </c>
      <c r="L107" s="11" t="e">
        <f>VLOOKUP(D107,#REF!,2,)</f>
        <v>#REF!</v>
      </c>
      <c r="M107" s="7">
        <f t="shared" si="5"/>
        <v>1900</v>
      </c>
      <c r="N107" s="34" t="e">
        <f t="shared" si="6"/>
        <v>#REF!</v>
      </c>
      <c r="O107" s="12">
        <f t="shared" si="4"/>
        <v>0</v>
      </c>
      <c r="P107" s="13"/>
      <c r="Q107" s="14">
        <f t="shared" si="7"/>
        <v>0</v>
      </c>
      <c r="R107" s="7" t="e">
        <f>MATCH(J107,'[1]Feuil1'!$A:$A,0)</f>
        <v>#N/A</v>
      </c>
      <c r="S107" s="15" t="e">
        <f>MATCH(Q107,'[1]Feuil1'!$1:$1,0)</f>
        <v>#N/A</v>
      </c>
      <c r="T107" s="7" t="e">
        <f>VLOOKUP(J107,'[1]Feuil1'!$A$2:$B$20,2)</f>
        <v>#N/A</v>
      </c>
      <c r="U107" s="130"/>
      <c r="V107" s="64"/>
      <c r="W107" s="102"/>
      <c r="X107" s="65"/>
      <c r="Y107" s="174"/>
      <c r="Z107" s="174"/>
      <c r="AA107" s="175"/>
      <c r="AB107" s="175"/>
      <c r="AC107" s="176"/>
      <c r="AD107" s="24"/>
    </row>
    <row r="108" spans="1:30" ht="21.75" customHeight="1" hidden="1" thickBot="1" thickTop="1">
      <c r="A108" s="270"/>
      <c r="B108" s="271"/>
      <c r="C108" s="147"/>
      <c r="D108" s="148"/>
      <c r="E108" s="148"/>
      <c r="F108" s="155"/>
      <c r="G108" s="148"/>
      <c r="H108" s="148"/>
      <c r="I108" s="156"/>
      <c r="J108" s="44">
        <f>IF(H108="M",VLOOKUP(M108,#REF!,2),IF(H108="F",VLOOKUP(M108,#REF!,3),""))</f>
      </c>
      <c r="K108" s="40" t="e">
        <f>INDEX(#REF!,R108,S108)</f>
        <v>#REF!</v>
      </c>
      <c r="L108" s="45" t="e">
        <f>VLOOKUP(D108,#REF!,2,)</f>
        <v>#REF!</v>
      </c>
      <c r="M108" s="44">
        <f t="shared" si="5"/>
        <v>1900</v>
      </c>
      <c r="N108" s="42" t="e">
        <f t="shared" si="6"/>
        <v>#REF!</v>
      </c>
      <c r="O108" s="43">
        <f t="shared" si="4"/>
        <v>0</v>
      </c>
      <c r="P108" s="54"/>
      <c r="Q108" s="55">
        <f t="shared" si="7"/>
        <v>0</v>
      </c>
      <c r="R108" s="44" t="e">
        <f>MATCH(J108,'[1]Feuil1'!$A:$A,0)</f>
        <v>#N/A</v>
      </c>
      <c r="S108" s="56" t="e">
        <f>MATCH(Q108,'[1]Feuil1'!$1:$1,0)</f>
        <v>#N/A</v>
      </c>
      <c r="T108" s="44" t="e">
        <f>VLOOKUP(J108,'[1]Feuil1'!$A$2:$B$20,2)</f>
        <v>#N/A</v>
      </c>
      <c r="U108" s="131"/>
      <c r="V108" s="66"/>
      <c r="W108" s="102"/>
      <c r="X108" s="67"/>
      <c r="Y108" s="177"/>
      <c r="Z108" s="177"/>
      <c r="AA108" s="178"/>
      <c r="AB108" s="178"/>
      <c r="AC108" s="179"/>
      <c r="AD108" s="59"/>
    </row>
    <row r="109" spans="1:30" ht="21.75" customHeight="1" hidden="1" thickBot="1" thickTop="1">
      <c r="A109" s="313" t="s">
        <v>30</v>
      </c>
      <c r="B109" s="267"/>
      <c r="C109" s="160"/>
      <c r="D109" s="161"/>
      <c r="E109" s="161"/>
      <c r="F109" s="164"/>
      <c r="G109" s="161"/>
      <c r="H109" s="161"/>
      <c r="I109" s="165"/>
      <c r="J109" s="35">
        <f>IF(H109="M",VLOOKUP(M109,#REF!,2),IF(H109="F",VLOOKUP(M109,#REF!,3),""))</f>
      </c>
      <c r="K109" s="36" t="e">
        <f>INDEX(#REF!,R109,S109)</f>
        <v>#REF!</v>
      </c>
      <c r="L109" s="37" t="e">
        <f>VLOOKUP(D109,#REF!,2,)</f>
        <v>#REF!</v>
      </c>
      <c r="M109" s="35">
        <f t="shared" si="5"/>
        <v>1900</v>
      </c>
      <c r="N109" s="38" t="e">
        <f t="shared" si="6"/>
        <v>#REF!</v>
      </c>
      <c r="O109" s="39">
        <f t="shared" si="4"/>
        <v>0</v>
      </c>
      <c r="P109" s="46"/>
      <c r="Q109" s="47">
        <f t="shared" si="7"/>
        <v>0</v>
      </c>
      <c r="R109" s="35" t="e">
        <f>MATCH(J109,'[1]Feuil1'!$A:$A,0)</f>
        <v>#N/A</v>
      </c>
      <c r="S109" s="48" t="e">
        <f>MATCH(Q109,'[1]Feuil1'!$1:$1,0)</f>
        <v>#N/A</v>
      </c>
      <c r="T109" s="35" t="e">
        <f>VLOOKUP(J109,'[1]Feuil1'!$A$2:$B$20,2)</f>
        <v>#N/A</v>
      </c>
      <c r="U109" s="129"/>
      <c r="V109" s="68"/>
      <c r="W109" s="102"/>
      <c r="X109" s="69"/>
      <c r="Y109" s="171"/>
      <c r="Z109" s="171"/>
      <c r="AA109" s="172"/>
      <c r="AB109" s="172"/>
      <c r="AC109" s="173"/>
      <c r="AD109" s="21"/>
    </row>
    <row r="110" spans="1:30" ht="21.75" customHeight="1" hidden="1" thickBot="1" thickTop="1">
      <c r="A110" s="314"/>
      <c r="B110" s="269"/>
      <c r="C110" s="143"/>
      <c r="D110" s="144"/>
      <c r="E110" s="144"/>
      <c r="F110" s="154"/>
      <c r="G110" s="144"/>
      <c r="H110" s="144"/>
      <c r="I110" s="152"/>
      <c r="J110" s="7">
        <f>IF(H110="M",VLOOKUP(M110,#REF!,2),IF(H110="F",VLOOKUP(M110,#REF!,3),""))</f>
      </c>
      <c r="K110" s="5" t="e">
        <f>INDEX(#REF!,R110,S110)</f>
        <v>#REF!</v>
      </c>
      <c r="L110" s="11" t="e">
        <f>VLOOKUP(D110,#REF!,2,)</f>
        <v>#REF!</v>
      </c>
      <c r="M110" s="7">
        <f t="shared" si="5"/>
        <v>1900</v>
      </c>
      <c r="N110" s="34" t="e">
        <f t="shared" si="6"/>
        <v>#REF!</v>
      </c>
      <c r="O110" s="12">
        <f t="shared" si="4"/>
        <v>0</v>
      </c>
      <c r="P110" s="13"/>
      <c r="Q110" s="14">
        <f t="shared" si="7"/>
        <v>0</v>
      </c>
      <c r="R110" s="7" t="e">
        <f>MATCH(J110,'[1]Feuil1'!$A:$A,0)</f>
        <v>#N/A</v>
      </c>
      <c r="S110" s="15" t="e">
        <f>MATCH(Q110,'[1]Feuil1'!$1:$1,0)</f>
        <v>#N/A</v>
      </c>
      <c r="T110" s="7" t="e">
        <f>VLOOKUP(J110,'[1]Feuil1'!$A$2:$B$20,2)</f>
        <v>#N/A</v>
      </c>
      <c r="U110" s="130"/>
      <c r="V110" s="64"/>
      <c r="W110" s="102"/>
      <c r="X110" s="65"/>
      <c r="Y110" s="174"/>
      <c r="Z110" s="174"/>
      <c r="AA110" s="175"/>
      <c r="AB110" s="175"/>
      <c r="AC110" s="176"/>
      <c r="AD110" s="24"/>
    </row>
    <row r="111" spans="1:30" ht="21.75" customHeight="1" hidden="1" thickBot="1" thickTop="1">
      <c r="A111" s="314"/>
      <c r="B111" s="269"/>
      <c r="C111" s="143"/>
      <c r="D111" s="144"/>
      <c r="E111" s="144"/>
      <c r="F111" s="154"/>
      <c r="G111" s="144"/>
      <c r="H111" s="144"/>
      <c r="I111" s="152"/>
      <c r="J111" s="7">
        <f>IF(H111="M",VLOOKUP(M111,#REF!,2),IF(H111="F",VLOOKUP(M111,#REF!,3),""))</f>
      </c>
      <c r="K111" s="5" t="e">
        <f>INDEX(#REF!,R111,S111)</f>
        <v>#REF!</v>
      </c>
      <c r="L111" s="11" t="e">
        <f>VLOOKUP(D111,#REF!,2,)</f>
        <v>#REF!</v>
      </c>
      <c r="M111" s="7">
        <f t="shared" si="5"/>
        <v>1900</v>
      </c>
      <c r="N111" s="34" t="e">
        <f t="shared" si="6"/>
        <v>#REF!</v>
      </c>
      <c r="O111" s="12">
        <f t="shared" si="4"/>
        <v>0</v>
      </c>
      <c r="P111" s="13"/>
      <c r="Q111" s="14">
        <f t="shared" si="7"/>
        <v>0</v>
      </c>
      <c r="R111" s="7" t="e">
        <f>MATCH(J111,'[1]Feuil1'!$A:$A,0)</f>
        <v>#N/A</v>
      </c>
      <c r="S111" s="15" t="e">
        <f>MATCH(Q111,'[1]Feuil1'!$1:$1,0)</f>
        <v>#N/A</v>
      </c>
      <c r="T111" s="7" t="e">
        <f>VLOOKUP(J111,'[1]Feuil1'!$A$2:$B$20,2)</f>
        <v>#N/A</v>
      </c>
      <c r="U111" s="130"/>
      <c r="V111" s="64"/>
      <c r="W111" s="102"/>
      <c r="X111" s="65"/>
      <c r="Y111" s="174"/>
      <c r="Z111" s="174"/>
      <c r="AA111" s="175"/>
      <c r="AB111" s="175"/>
      <c r="AC111" s="176"/>
      <c r="AD111" s="24"/>
    </row>
    <row r="112" spans="1:30" ht="21.75" customHeight="1" hidden="1" thickBot="1" thickTop="1">
      <c r="A112" s="314"/>
      <c r="B112" s="269"/>
      <c r="C112" s="143"/>
      <c r="D112" s="144"/>
      <c r="E112" s="144"/>
      <c r="F112" s="154"/>
      <c r="G112" s="144"/>
      <c r="H112" s="144"/>
      <c r="I112" s="152"/>
      <c r="J112" s="7">
        <f>IF(H112="M",VLOOKUP(M112,#REF!,2),IF(H112="F",VLOOKUP(M112,#REF!,3),""))</f>
      </c>
      <c r="K112" s="5" t="e">
        <f>INDEX(#REF!,R112,S112)</f>
        <v>#REF!</v>
      </c>
      <c r="L112" s="11" t="e">
        <f>VLOOKUP(D112,#REF!,2,)</f>
        <v>#REF!</v>
      </c>
      <c r="M112" s="7">
        <f t="shared" si="5"/>
        <v>1900</v>
      </c>
      <c r="N112" s="34" t="e">
        <f t="shared" si="6"/>
        <v>#REF!</v>
      </c>
      <c r="O112" s="12">
        <f t="shared" si="4"/>
        <v>0</v>
      </c>
      <c r="P112" s="13"/>
      <c r="Q112" s="14">
        <f t="shared" si="7"/>
        <v>0</v>
      </c>
      <c r="R112" s="7" t="e">
        <f>MATCH(J112,'[1]Feuil1'!$A:$A,0)</f>
        <v>#N/A</v>
      </c>
      <c r="S112" s="15" t="e">
        <f>MATCH(Q112,'[1]Feuil1'!$1:$1,0)</f>
        <v>#N/A</v>
      </c>
      <c r="T112" s="7" t="e">
        <f>VLOOKUP(J112,'[1]Feuil1'!$A$2:$B$20,2)</f>
        <v>#N/A</v>
      </c>
      <c r="U112" s="130"/>
      <c r="V112" s="64"/>
      <c r="W112" s="102"/>
      <c r="X112" s="65"/>
      <c r="Y112" s="174"/>
      <c r="Z112" s="174"/>
      <c r="AA112" s="175"/>
      <c r="AB112" s="175"/>
      <c r="AC112" s="176"/>
      <c r="AD112" s="24"/>
    </row>
    <row r="113" spans="1:30" ht="21.75" customHeight="1" hidden="1" thickBot="1" thickTop="1">
      <c r="A113" s="314"/>
      <c r="B113" s="269"/>
      <c r="C113" s="143"/>
      <c r="D113" s="144"/>
      <c r="E113" s="144"/>
      <c r="F113" s="154"/>
      <c r="G113" s="144"/>
      <c r="H113" s="144"/>
      <c r="I113" s="152"/>
      <c r="J113" s="7">
        <f>IF(H113="M",VLOOKUP(M113,#REF!,2),IF(H113="F",VLOOKUP(M113,#REF!,3),""))</f>
      </c>
      <c r="K113" s="5" t="e">
        <f>INDEX(#REF!,R113,S113)</f>
        <v>#REF!</v>
      </c>
      <c r="L113" s="11" t="e">
        <f>VLOOKUP(D113,#REF!,2,)</f>
        <v>#REF!</v>
      </c>
      <c r="M113" s="7">
        <f t="shared" si="5"/>
        <v>1900</v>
      </c>
      <c r="N113" s="34" t="e">
        <f t="shared" si="6"/>
        <v>#REF!</v>
      </c>
      <c r="O113" s="12">
        <f t="shared" si="4"/>
        <v>0</v>
      </c>
      <c r="P113" s="13"/>
      <c r="Q113" s="14">
        <f t="shared" si="7"/>
        <v>0</v>
      </c>
      <c r="R113" s="7" t="e">
        <f>MATCH(J113,'[1]Feuil1'!$A:$A,0)</f>
        <v>#N/A</v>
      </c>
      <c r="S113" s="15" t="e">
        <f>MATCH(Q113,'[1]Feuil1'!$1:$1,0)</f>
        <v>#N/A</v>
      </c>
      <c r="T113" s="7" t="e">
        <f>VLOOKUP(J113,'[1]Feuil1'!$A$2:$B$20,2)</f>
        <v>#N/A</v>
      </c>
      <c r="U113" s="130"/>
      <c r="V113" s="64"/>
      <c r="W113" s="102"/>
      <c r="X113" s="65"/>
      <c r="Y113" s="174"/>
      <c r="Z113" s="174"/>
      <c r="AA113" s="175"/>
      <c r="AB113" s="175"/>
      <c r="AC113" s="176"/>
      <c r="AD113" s="24"/>
    </row>
    <row r="114" spans="1:30" ht="21.75" customHeight="1" hidden="1" thickBot="1" thickTop="1">
      <c r="A114" s="314"/>
      <c r="B114" s="269"/>
      <c r="C114" s="143"/>
      <c r="D114" s="144"/>
      <c r="E114" s="144"/>
      <c r="F114" s="154"/>
      <c r="G114" s="144"/>
      <c r="H114" s="144"/>
      <c r="I114" s="152"/>
      <c r="J114" s="7">
        <f>IF(H114="M",VLOOKUP(M114,#REF!,2),IF(H114="F",VLOOKUP(M114,#REF!,3),""))</f>
      </c>
      <c r="K114" s="5" t="e">
        <f>INDEX(#REF!,R114,S114)</f>
        <v>#REF!</v>
      </c>
      <c r="L114" s="11" t="e">
        <f>VLOOKUP(D114,#REF!,2,)</f>
        <v>#REF!</v>
      </c>
      <c r="M114" s="7">
        <f t="shared" si="5"/>
        <v>1900</v>
      </c>
      <c r="N114" s="34" t="e">
        <f t="shared" si="6"/>
        <v>#REF!</v>
      </c>
      <c r="O114" s="12">
        <f t="shared" si="4"/>
        <v>0</v>
      </c>
      <c r="P114" s="13"/>
      <c r="Q114" s="14">
        <f t="shared" si="7"/>
        <v>0</v>
      </c>
      <c r="R114" s="7" t="e">
        <f>MATCH(J114,'[1]Feuil1'!$A:$A,0)</f>
        <v>#N/A</v>
      </c>
      <c r="S114" s="15" t="e">
        <f>MATCH(Q114,'[1]Feuil1'!$1:$1,0)</f>
        <v>#N/A</v>
      </c>
      <c r="T114" s="7" t="e">
        <f>VLOOKUP(J114,'[1]Feuil1'!$A$2:$B$20,2)</f>
        <v>#N/A</v>
      </c>
      <c r="U114" s="130"/>
      <c r="V114" s="64"/>
      <c r="W114" s="102"/>
      <c r="X114" s="65"/>
      <c r="Y114" s="174"/>
      <c r="Z114" s="174"/>
      <c r="AA114" s="175"/>
      <c r="AB114" s="175"/>
      <c r="AC114" s="176"/>
      <c r="AD114" s="24"/>
    </row>
    <row r="115" spans="1:30" ht="21.75" customHeight="1" hidden="1" thickBot="1" thickTop="1">
      <c r="A115" s="315"/>
      <c r="B115" s="271"/>
      <c r="C115" s="147"/>
      <c r="D115" s="148"/>
      <c r="E115" s="148"/>
      <c r="F115" s="155"/>
      <c r="G115" s="148"/>
      <c r="H115" s="148"/>
      <c r="I115" s="156"/>
      <c r="J115" s="44">
        <f>IF(H115="M",VLOOKUP(M115,#REF!,2),IF(H115="F",VLOOKUP(M115,#REF!,3),""))</f>
      </c>
      <c r="K115" s="40" t="e">
        <f>INDEX(#REF!,R115,S115)</f>
        <v>#REF!</v>
      </c>
      <c r="L115" s="45" t="e">
        <f>VLOOKUP(D115,#REF!,2,)</f>
        <v>#REF!</v>
      </c>
      <c r="M115" s="44">
        <f>YEAR(F115)</f>
        <v>1900</v>
      </c>
      <c r="N115" s="42" t="e">
        <f>CONCATENATE(J115," ",K115)</f>
        <v>#REF!</v>
      </c>
      <c r="O115" s="43">
        <f t="shared" si="4"/>
        <v>0</v>
      </c>
      <c r="P115" s="54"/>
      <c r="Q115" s="55">
        <f t="shared" si="7"/>
        <v>0</v>
      </c>
      <c r="R115" s="44" t="e">
        <f>MATCH(J115,'[1]Feuil1'!$A:$A,0)</f>
        <v>#N/A</v>
      </c>
      <c r="S115" s="56" t="e">
        <f>MATCH(Q115,'[1]Feuil1'!$1:$1,0)</f>
        <v>#N/A</v>
      </c>
      <c r="T115" s="44" t="e">
        <f>VLOOKUP(J115,'[1]Feuil1'!$A$2:$B$20,2)</f>
        <v>#N/A</v>
      </c>
      <c r="U115" s="131"/>
      <c r="V115" s="66"/>
      <c r="W115" s="102"/>
      <c r="X115" s="67"/>
      <c r="Y115" s="177"/>
      <c r="Z115" s="177"/>
      <c r="AA115" s="178"/>
      <c r="AB115" s="178"/>
      <c r="AC115" s="179"/>
      <c r="AD115" s="59"/>
    </row>
    <row r="116" spans="1:30" ht="21.75" customHeight="1" hidden="1" thickBot="1" thickTop="1">
      <c r="A116" s="262" t="s">
        <v>31</v>
      </c>
      <c r="B116" s="263"/>
      <c r="C116" s="160" t="s">
        <v>41</v>
      </c>
      <c r="D116" s="161" t="s">
        <v>6</v>
      </c>
      <c r="E116" s="161" t="s">
        <v>43</v>
      </c>
      <c r="F116" s="162">
        <v>32999</v>
      </c>
      <c r="G116" s="161" t="s">
        <v>13</v>
      </c>
      <c r="H116" s="160" t="s">
        <v>8</v>
      </c>
      <c r="I116" s="163">
        <v>75</v>
      </c>
      <c r="J116" s="35" t="e">
        <f>IF(H116="M",VLOOKUP(M116,#REF!,2),IF(H116="F",VLOOKUP(M116,#REF!,3),""))</f>
        <v>#REF!</v>
      </c>
      <c r="K116" s="36" t="e">
        <f>INDEX(#REF!,R116,S116)</f>
        <v>#REF!</v>
      </c>
      <c r="L116" s="37" t="e">
        <f>VLOOKUP(D116,#REF!,2,)</f>
        <v>#REF!</v>
      </c>
      <c r="M116" s="35">
        <f aca="true" t="shared" si="8" ref="M116:M138">YEAR(F116)</f>
        <v>1990</v>
      </c>
      <c r="N116" s="38" t="e">
        <f aca="true" t="shared" si="9" ref="N116:N138">CONCATENATE(J116," ",K116)</f>
        <v>#REF!</v>
      </c>
      <c r="O116" s="39">
        <f aca="true" t="shared" si="10" ref="O116:O138">SUM(IF(X116=1,3,IF(X116=2,2,IF(X116=3,1,0))),IF(V116=1,3,IF(V116=2,2,IF(V116=3,1,0))),IF(Z116=1,3,IF(Z116=2,2,IF(Z116=3,1,0))),IF(AB116=1,3,IF(AB116=2,2,IF(AB116=3,1,0))),IF(AD116=1,3,IF(AD116=2,2,IF(AD116=3,1,0))))+SUM(U116,W116,Y116,AA116,AC116)</f>
        <v>0</v>
      </c>
      <c r="P116" s="49"/>
      <c r="Q116" s="50">
        <f aca="true" t="shared" si="11" ref="Q116:Q138">ROUNDUP(I116,0)</f>
        <v>75</v>
      </c>
      <c r="R116" s="51" t="e">
        <f>MATCH(J116,'[1]Feuil1'!$A:$A,0)</f>
        <v>#REF!</v>
      </c>
      <c r="S116" s="52">
        <f>MATCH(Q116,'[1]Feuil1'!$1:$1,0)</f>
        <v>62</v>
      </c>
      <c r="T116" s="51" t="e">
        <f>VLOOKUP(J116,'[1]Feuil1'!$A$2:$B$20,2)</f>
        <v>#REF!</v>
      </c>
      <c r="U116" s="132"/>
      <c r="V116" s="70"/>
      <c r="W116" s="102"/>
      <c r="X116" s="71"/>
      <c r="Y116" s="180" t="s">
        <v>39</v>
      </c>
      <c r="Z116" s="180"/>
      <c r="AA116" s="181"/>
      <c r="AB116" s="181"/>
      <c r="AC116" s="182"/>
      <c r="AD116" s="53"/>
    </row>
    <row r="117" spans="1:30" ht="21.75" customHeight="1" hidden="1" thickBot="1" thickTop="1">
      <c r="A117" s="262"/>
      <c r="B117" s="263"/>
      <c r="C117" s="160" t="s">
        <v>44</v>
      </c>
      <c r="D117" s="161" t="s">
        <v>6</v>
      </c>
      <c r="E117" s="161" t="s">
        <v>42</v>
      </c>
      <c r="F117" s="162">
        <v>32999</v>
      </c>
      <c r="G117" s="161" t="s">
        <v>13</v>
      </c>
      <c r="H117" s="160" t="s">
        <v>8</v>
      </c>
      <c r="I117" s="163">
        <v>80</v>
      </c>
      <c r="J117" s="7" t="e">
        <f>IF(H117="M",VLOOKUP(M117,#REF!,2),IF(H117="F",VLOOKUP(M117,#REF!,3),""))</f>
        <v>#REF!</v>
      </c>
      <c r="K117" s="5" t="e">
        <f>INDEX(#REF!,R117,S117)</f>
        <v>#REF!</v>
      </c>
      <c r="L117" s="11" t="e">
        <f>VLOOKUP(D117,#REF!,2,)</f>
        <v>#REF!</v>
      </c>
      <c r="M117" s="7">
        <f t="shared" si="8"/>
        <v>1990</v>
      </c>
      <c r="N117" s="34" t="e">
        <f t="shared" si="9"/>
        <v>#REF!</v>
      </c>
      <c r="O117" s="12">
        <f t="shared" si="10"/>
        <v>0</v>
      </c>
      <c r="P117" s="27"/>
      <c r="Q117" s="28">
        <f t="shared" si="11"/>
        <v>80</v>
      </c>
      <c r="R117" s="29" t="e">
        <f>MATCH(J117,'[1]Feuil1'!$A:$A,0)</f>
        <v>#REF!</v>
      </c>
      <c r="S117" s="30">
        <f>MATCH(Q117,'[1]Feuil1'!$1:$1,0)</f>
        <v>67</v>
      </c>
      <c r="T117" s="29" t="e">
        <f>VLOOKUP(J117,'[1]Feuil1'!$A$2:$B$20,2)</f>
        <v>#REF!</v>
      </c>
      <c r="U117" s="133" t="s">
        <v>39</v>
      </c>
      <c r="V117" s="72"/>
      <c r="W117" s="102"/>
      <c r="X117" s="73"/>
      <c r="Y117" s="183"/>
      <c r="Z117" s="183"/>
      <c r="AA117" s="184"/>
      <c r="AB117" s="184"/>
      <c r="AC117" s="185"/>
      <c r="AD117" s="33"/>
    </row>
    <row r="118" spans="1:30" ht="21.75" customHeight="1" hidden="1" thickBot="1" thickTop="1">
      <c r="A118" s="262"/>
      <c r="B118" s="263"/>
      <c r="C118" s="166"/>
      <c r="D118" s="166"/>
      <c r="E118" s="166"/>
      <c r="F118" s="166"/>
      <c r="G118" s="166"/>
      <c r="H118" s="166"/>
      <c r="I118" s="166"/>
      <c r="J118" s="7">
        <f>IF(H118="M",VLOOKUP(M118,#REF!,2),IF(H118="F",VLOOKUP(M118,#REF!,3),""))</f>
      </c>
      <c r="K118" s="5" t="e">
        <f>INDEX(#REF!,R118,S118)</f>
        <v>#REF!</v>
      </c>
      <c r="L118" s="11" t="e">
        <f>VLOOKUP(D118,#REF!,2,)</f>
        <v>#REF!</v>
      </c>
      <c r="M118" s="7">
        <f t="shared" si="8"/>
        <v>1900</v>
      </c>
      <c r="N118" s="34" t="e">
        <f t="shared" si="9"/>
        <v>#REF!</v>
      </c>
      <c r="O118" s="12">
        <f t="shared" si="10"/>
        <v>0</v>
      </c>
      <c r="P118" s="27"/>
      <c r="Q118" s="28">
        <f t="shared" si="11"/>
        <v>0</v>
      </c>
      <c r="R118" s="29" t="e">
        <f>MATCH(J118,'[1]Feuil1'!$A:$A,0)</f>
        <v>#N/A</v>
      </c>
      <c r="S118" s="30" t="e">
        <f>MATCH(Q118,'[1]Feuil1'!$1:$1,0)</f>
        <v>#N/A</v>
      </c>
      <c r="T118" s="29" t="e">
        <f>VLOOKUP(J118,'[1]Feuil1'!$A$2:$B$20,2)</f>
        <v>#N/A</v>
      </c>
      <c r="U118" s="133"/>
      <c r="V118" s="72"/>
      <c r="W118" s="102"/>
      <c r="X118" s="73"/>
      <c r="Y118" s="183"/>
      <c r="Z118" s="183"/>
      <c r="AA118" s="184"/>
      <c r="AB118" s="184"/>
      <c r="AC118" s="185"/>
      <c r="AD118" s="33"/>
    </row>
    <row r="119" spans="1:30" ht="21.75" customHeight="1" hidden="1" thickBot="1" thickTop="1">
      <c r="A119" s="262"/>
      <c r="B119" s="263"/>
      <c r="C119" s="166"/>
      <c r="D119" s="166"/>
      <c r="E119" s="166"/>
      <c r="F119" s="166"/>
      <c r="G119" s="166"/>
      <c r="H119" s="166"/>
      <c r="I119" s="166"/>
      <c r="J119" s="7">
        <f>IF(H119="M",VLOOKUP(M119,#REF!,2),IF(H119="F",VLOOKUP(M119,#REF!,3),""))</f>
      </c>
      <c r="K119" s="5" t="e">
        <f>INDEX(#REF!,R119,S119)</f>
        <v>#REF!</v>
      </c>
      <c r="L119" s="11" t="e">
        <f>VLOOKUP(D119,#REF!,2,)</f>
        <v>#REF!</v>
      </c>
      <c r="M119" s="7">
        <f t="shared" si="8"/>
        <v>1900</v>
      </c>
      <c r="N119" s="34" t="e">
        <f t="shared" si="9"/>
        <v>#REF!</v>
      </c>
      <c r="O119" s="12">
        <f t="shared" si="10"/>
        <v>0</v>
      </c>
      <c r="P119" s="27"/>
      <c r="Q119" s="28">
        <f t="shared" si="11"/>
        <v>0</v>
      </c>
      <c r="R119" s="29" t="e">
        <f>MATCH(J119,'[1]Feuil1'!$A:$A,0)</f>
        <v>#N/A</v>
      </c>
      <c r="S119" s="30" t="e">
        <f>MATCH(Q119,'[1]Feuil1'!$1:$1,0)</f>
        <v>#N/A</v>
      </c>
      <c r="T119" s="29" t="e">
        <f>VLOOKUP(J119,'[1]Feuil1'!$A$2:$B$20,2)</f>
        <v>#N/A</v>
      </c>
      <c r="U119" s="133"/>
      <c r="V119" s="72"/>
      <c r="W119" s="102"/>
      <c r="X119" s="73"/>
      <c r="Y119" s="183"/>
      <c r="Z119" s="183"/>
      <c r="AA119" s="184"/>
      <c r="AB119" s="184"/>
      <c r="AC119" s="185"/>
      <c r="AD119" s="33"/>
    </row>
    <row r="120" spans="1:30" ht="21.75" customHeight="1" hidden="1" thickBot="1" thickTop="1">
      <c r="A120" s="262"/>
      <c r="B120" s="263"/>
      <c r="C120" s="166"/>
      <c r="D120" s="166"/>
      <c r="E120" s="166"/>
      <c r="F120" s="166"/>
      <c r="G120" s="166"/>
      <c r="H120" s="166"/>
      <c r="I120" s="166"/>
      <c r="J120" s="7">
        <f>IF(H120="M",VLOOKUP(M120,#REF!,2),IF(H120="F",VLOOKUP(M120,#REF!,3),""))</f>
      </c>
      <c r="K120" s="5" t="e">
        <f>INDEX(#REF!,R120,S120)</f>
        <v>#REF!</v>
      </c>
      <c r="L120" s="11" t="e">
        <f>VLOOKUP(D120,#REF!,2,)</f>
        <v>#REF!</v>
      </c>
      <c r="M120" s="7">
        <f t="shared" si="8"/>
        <v>1900</v>
      </c>
      <c r="N120" s="34" t="e">
        <f t="shared" si="9"/>
        <v>#REF!</v>
      </c>
      <c r="O120" s="12">
        <f t="shared" si="10"/>
        <v>0</v>
      </c>
      <c r="P120" s="27"/>
      <c r="Q120" s="28">
        <f t="shared" si="11"/>
        <v>0</v>
      </c>
      <c r="R120" s="29" t="e">
        <f>MATCH(J120,'[1]Feuil1'!$A:$A,0)</f>
        <v>#N/A</v>
      </c>
      <c r="S120" s="30" t="e">
        <f>MATCH(Q120,'[1]Feuil1'!$1:$1,0)</f>
        <v>#N/A</v>
      </c>
      <c r="T120" s="29" t="e">
        <f>VLOOKUP(J120,'[1]Feuil1'!$A$2:$B$20,2)</f>
        <v>#N/A</v>
      </c>
      <c r="U120" s="133"/>
      <c r="V120" s="72"/>
      <c r="W120" s="102"/>
      <c r="X120" s="73"/>
      <c r="Y120" s="183"/>
      <c r="Z120" s="183"/>
      <c r="AA120" s="184"/>
      <c r="AB120" s="184"/>
      <c r="AC120" s="185"/>
      <c r="AD120" s="33"/>
    </row>
    <row r="121" spans="1:30" ht="21.75" customHeight="1" hidden="1" thickBot="1" thickTop="1">
      <c r="A121" s="262"/>
      <c r="B121" s="263"/>
      <c r="C121" s="166"/>
      <c r="D121" s="166"/>
      <c r="E121" s="166"/>
      <c r="F121" s="166"/>
      <c r="G121" s="166"/>
      <c r="H121" s="166"/>
      <c r="I121" s="166"/>
      <c r="J121" s="7">
        <f>IF(H121="M",VLOOKUP(M121,#REF!,2),IF(H121="F",VLOOKUP(M121,#REF!,3),""))</f>
      </c>
      <c r="K121" s="5" t="e">
        <f>INDEX(#REF!,R121,S121)</f>
        <v>#REF!</v>
      </c>
      <c r="L121" s="11" t="e">
        <f>VLOOKUP(D121,#REF!,2,)</f>
        <v>#REF!</v>
      </c>
      <c r="M121" s="7">
        <f t="shared" si="8"/>
        <v>1900</v>
      </c>
      <c r="N121" s="34" t="e">
        <f t="shared" si="9"/>
        <v>#REF!</v>
      </c>
      <c r="O121" s="12">
        <f t="shared" si="10"/>
        <v>0</v>
      </c>
      <c r="P121" s="27"/>
      <c r="Q121" s="28">
        <f t="shared" si="11"/>
        <v>0</v>
      </c>
      <c r="R121" s="29" t="e">
        <f>MATCH(J121,'[1]Feuil1'!$A:$A,0)</f>
        <v>#N/A</v>
      </c>
      <c r="S121" s="30" t="e">
        <f>MATCH(Q121,'[1]Feuil1'!$1:$1,0)</f>
        <v>#N/A</v>
      </c>
      <c r="T121" s="29" t="e">
        <f>VLOOKUP(J121,'[1]Feuil1'!$A$2:$B$20,2)</f>
        <v>#N/A</v>
      </c>
      <c r="U121" s="133"/>
      <c r="V121" s="72"/>
      <c r="W121" s="102"/>
      <c r="X121" s="73"/>
      <c r="Y121" s="183"/>
      <c r="Z121" s="183"/>
      <c r="AA121" s="184"/>
      <c r="AB121" s="184"/>
      <c r="AC121" s="185"/>
      <c r="AD121" s="33"/>
    </row>
    <row r="122" spans="1:30" ht="21.75" customHeight="1" hidden="1" thickBot="1" thickTop="1">
      <c r="A122" s="262"/>
      <c r="B122" s="263"/>
      <c r="C122" s="166"/>
      <c r="D122" s="166"/>
      <c r="E122" s="166"/>
      <c r="F122" s="166"/>
      <c r="G122" s="166"/>
      <c r="H122" s="166"/>
      <c r="I122" s="166"/>
      <c r="J122" s="7">
        <f>IF(H122="M",VLOOKUP(M122,#REF!,2),IF(H122="F",VLOOKUP(M122,#REF!,3),""))</f>
      </c>
      <c r="K122" s="5" t="e">
        <f>INDEX(#REF!,R122,S122)</f>
        <v>#REF!</v>
      </c>
      <c r="L122" s="11" t="e">
        <f>VLOOKUP(D122,#REF!,2,)</f>
        <v>#REF!</v>
      </c>
      <c r="M122" s="7">
        <f t="shared" si="8"/>
        <v>1900</v>
      </c>
      <c r="N122" s="34" t="e">
        <f t="shared" si="9"/>
        <v>#REF!</v>
      </c>
      <c r="O122" s="12">
        <f t="shared" si="10"/>
        <v>0</v>
      </c>
      <c r="P122" s="27"/>
      <c r="Q122" s="28">
        <f t="shared" si="11"/>
        <v>0</v>
      </c>
      <c r="R122" s="29" t="e">
        <f>MATCH(J122,'[1]Feuil1'!$A:$A,0)</f>
        <v>#N/A</v>
      </c>
      <c r="S122" s="30" t="e">
        <f>MATCH(Q122,'[1]Feuil1'!$1:$1,0)</f>
        <v>#N/A</v>
      </c>
      <c r="T122" s="29" t="e">
        <f>VLOOKUP(J122,'[1]Feuil1'!$A$2:$B$20,2)</f>
        <v>#N/A</v>
      </c>
      <c r="U122" s="133"/>
      <c r="V122" s="72"/>
      <c r="W122" s="102"/>
      <c r="X122" s="73"/>
      <c r="Y122" s="183"/>
      <c r="Z122" s="183"/>
      <c r="AA122" s="184"/>
      <c r="AB122" s="184"/>
      <c r="AC122" s="185"/>
      <c r="AD122" s="33"/>
    </row>
    <row r="123" spans="1:30" ht="21.75" customHeight="1" hidden="1" thickBot="1" thickTop="1">
      <c r="A123" s="262"/>
      <c r="B123" s="263"/>
      <c r="C123" s="166"/>
      <c r="D123" s="166"/>
      <c r="E123" s="166"/>
      <c r="F123" s="166"/>
      <c r="G123" s="166"/>
      <c r="H123" s="166"/>
      <c r="I123" s="166"/>
      <c r="J123" s="7">
        <f>IF(H123="M",VLOOKUP(M123,#REF!,2),IF(H123="F",VLOOKUP(M123,#REF!,3),""))</f>
      </c>
      <c r="K123" s="5" t="e">
        <f>INDEX(#REF!,R123,S123)</f>
        <v>#REF!</v>
      </c>
      <c r="L123" s="11" t="e">
        <f>VLOOKUP(D123,#REF!,2,)</f>
        <v>#REF!</v>
      </c>
      <c r="M123" s="7">
        <f t="shared" si="8"/>
        <v>1900</v>
      </c>
      <c r="N123" s="34" t="e">
        <f t="shared" si="9"/>
        <v>#REF!</v>
      </c>
      <c r="O123" s="12">
        <f t="shared" si="10"/>
        <v>0</v>
      </c>
      <c r="P123" s="27"/>
      <c r="Q123" s="28">
        <f t="shared" si="11"/>
        <v>0</v>
      </c>
      <c r="R123" s="29" t="e">
        <f>MATCH(J123,'[1]Feuil1'!$A:$A,0)</f>
        <v>#N/A</v>
      </c>
      <c r="S123" s="30" t="e">
        <f>MATCH(Q123,'[1]Feuil1'!$1:$1,0)</f>
        <v>#N/A</v>
      </c>
      <c r="T123" s="29" t="e">
        <f>VLOOKUP(J123,'[1]Feuil1'!$A$2:$B$20,2)</f>
        <v>#N/A</v>
      </c>
      <c r="U123" s="133"/>
      <c r="V123" s="72"/>
      <c r="W123" s="102"/>
      <c r="X123" s="73"/>
      <c r="Y123" s="183"/>
      <c r="Z123" s="183"/>
      <c r="AA123" s="184"/>
      <c r="AB123" s="184"/>
      <c r="AC123" s="185"/>
      <c r="AD123" s="33"/>
    </row>
    <row r="124" spans="1:30" ht="21.75" customHeight="1" hidden="1" thickBot="1" thickTop="1">
      <c r="A124" s="262"/>
      <c r="B124" s="263"/>
      <c r="C124" s="166"/>
      <c r="D124" s="166"/>
      <c r="E124" s="166"/>
      <c r="F124" s="166"/>
      <c r="G124" s="166"/>
      <c r="H124" s="166"/>
      <c r="I124" s="166"/>
      <c r="J124" s="7">
        <f>IF(H124="M",VLOOKUP(M124,#REF!,2),IF(H124="F",VLOOKUP(M124,#REF!,3),""))</f>
      </c>
      <c r="K124" s="5" t="e">
        <f>INDEX(#REF!,R124,S124)</f>
        <v>#REF!</v>
      </c>
      <c r="L124" s="11" t="e">
        <f>VLOOKUP(D124,#REF!,2,)</f>
        <v>#REF!</v>
      </c>
      <c r="M124" s="7">
        <f t="shared" si="8"/>
        <v>1900</v>
      </c>
      <c r="N124" s="34" t="e">
        <f t="shared" si="9"/>
        <v>#REF!</v>
      </c>
      <c r="O124" s="12">
        <f t="shared" si="10"/>
        <v>0</v>
      </c>
      <c r="P124" s="27"/>
      <c r="Q124" s="28">
        <f t="shared" si="11"/>
        <v>0</v>
      </c>
      <c r="R124" s="29" t="e">
        <f>MATCH(J124,'[1]Feuil1'!$A:$A,0)</f>
        <v>#N/A</v>
      </c>
      <c r="S124" s="30" t="e">
        <f>MATCH(Q124,'[1]Feuil1'!$1:$1,0)</f>
        <v>#N/A</v>
      </c>
      <c r="T124" s="29" t="e">
        <f>VLOOKUP(J124,'[1]Feuil1'!$A$2:$B$20,2)</f>
        <v>#N/A</v>
      </c>
      <c r="U124" s="133"/>
      <c r="V124" s="72"/>
      <c r="W124" s="102"/>
      <c r="X124" s="73"/>
      <c r="Y124" s="183"/>
      <c r="Z124" s="183"/>
      <c r="AA124" s="184"/>
      <c r="AB124" s="184"/>
      <c r="AC124" s="185"/>
      <c r="AD124" s="33"/>
    </row>
    <row r="125" spans="1:30" ht="21.75" customHeight="1" hidden="1" thickBot="1" thickTop="1">
      <c r="A125" s="262"/>
      <c r="B125" s="263"/>
      <c r="C125" s="166"/>
      <c r="D125" s="166"/>
      <c r="E125" s="166"/>
      <c r="F125" s="166"/>
      <c r="G125" s="166"/>
      <c r="H125" s="166"/>
      <c r="I125" s="166"/>
      <c r="J125" s="7">
        <f>IF(H125="M",VLOOKUP(M125,#REF!,2),IF(H125="F",VLOOKUP(M125,#REF!,3),""))</f>
      </c>
      <c r="K125" s="5" t="e">
        <f>INDEX(#REF!,R125,S125)</f>
        <v>#REF!</v>
      </c>
      <c r="L125" s="11" t="e">
        <f>VLOOKUP(D125,#REF!,2,)</f>
        <v>#REF!</v>
      </c>
      <c r="M125" s="7">
        <f t="shared" si="8"/>
        <v>1900</v>
      </c>
      <c r="N125" s="34" t="e">
        <f t="shared" si="9"/>
        <v>#REF!</v>
      </c>
      <c r="O125" s="12">
        <f t="shared" si="10"/>
        <v>0</v>
      </c>
      <c r="P125" s="27"/>
      <c r="Q125" s="28">
        <f t="shared" si="11"/>
        <v>0</v>
      </c>
      <c r="R125" s="29" t="e">
        <f>MATCH(J125,'[1]Feuil1'!$A:$A,0)</f>
        <v>#N/A</v>
      </c>
      <c r="S125" s="30" t="e">
        <f>MATCH(Q125,'[1]Feuil1'!$1:$1,0)</f>
        <v>#N/A</v>
      </c>
      <c r="T125" s="29" t="e">
        <f>VLOOKUP(J125,'[1]Feuil1'!$A$2:$B$20,2)</f>
        <v>#N/A</v>
      </c>
      <c r="U125" s="133"/>
      <c r="V125" s="72"/>
      <c r="W125" s="102"/>
      <c r="X125" s="73"/>
      <c r="Y125" s="183"/>
      <c r="Z125" s="183"/>
      <c r="AA125" s="184"/>
      <c r="AB125" s="184"/>
      <c r="AC125" s="185"/>
      <c r="AD125" s="33"/>
    </row>
    <row r="126" spans="1:30" ht="21.75" customHeight="1" hidden="1" thickBot="1" thickTop="1">
      <c r="A126" s="262"/>
      <c r="B126" s="263"/>
      <c r="C126" s="166"/>
      <c r="D126" s="166"/>
      <c r="E126" s="166"/>
      <c r="F126" s="166"/>
      <c r="G126" s="166"/>
      <c r="H126" s="166"/>
      <c r="I126" s="166"/>
      <c r="J126" s="7">
        <f>IF(H126="M",VLOOKUP(M126,#REF!,2),IF(H126="F",VLOOKUP(M126,#REF!,3),""))</f>
      </c>
      <c r="K126" s="5" t="e">
        <f>INDEX(#REF!,R126,S126)</f>
        <v>#REF!</v>
      </c>
      <c r="L126" s="11" t="e">
        <f>VLOOKUP(D126,#REF!,2,)</f>
        <v>#REF!</v>
      </c>
      <c r="M126" s="7">
        <f t="shared" si="8"/>
        <v>1900</v>
      </c>
      <c r="N126" s="34" t="e">
        <f t="shared" si="9"/>
        <v>#REF!</v>
      </c>
      <c r="O126" s="12">
        <f t="shared" si="10"/>
        <v>0</v>
      </c>
      <c r="P126" s="27"/>
      <c r="Q126" s="28">
        <f t="shared" si="11"/>
        <v>0</v>
      </c>
      <c r="R126" s="29" t="e">
        <f>MATCH(J126,'[1]Feuil1'!$A:$A,0)</f>
        <v>#N/A</v>
      </c>
      <c r="S126" s="30" t="e">
        <f>MATCH(Q126,'[1]Feuil1'!$1:$1,0)</f>
        <v>#N/A</v>
      </c>
      <c r="T126" s="29" t="e">
        <f>VLOOKUP(J126,'[1]Feuil1'!$A$2:$B$20,2)</f>
        <v>#N/A</v>
      </c>
      <c r="U126" s="133"/>
      <c r="V126" s="72"/>
      <c r="W126" s="102"/>
      <c r="X126" s="73"/>
      <c r="Y126" s="183"/>
      <c r="Z126" s="183"/>
      <c r="AA126" s="184"/>
      <c r="AB126" s="184"/>
      <c r="AC126" s="185"/>
      <c r="AD126" s="33"/>
    </row>
    <row r="127" spans="1:30" ht="21.75" customHeight="1" hidden="1" thickBot="1" thickTop="1">
      <c r="A127" s="262"/>
      <c r="B127" s="263"/>
      <c r="C127" s="166"/>
      <c r="D127" s="166"/>
      <c r="E127" s="166"/>
      <c r="F127" s="166"/>
      <c r="G127" s="166"/>
      <c r="H127" s="166"/>
      <c r="I127" s="166"/>
      <c r="J127" s="7">
        <f>IF(H127="M",VLOOKUP(M127,#REF!,2),IF(H127="F",VLOOKUP(M127,#REF!,3),""))</f>
      </c>
      <c r="K127" s="5" t="e">
        <f>INDEX(#REF!,R127,S127)</f>
        <v>#REF!</v>
      </c>
      <c r="L127" s="11" t="e">
        <f>VLOOKUP(D127,#REF!,2,)</f>
        <v>#REF!</v>
      </c>
      <c r="M127" s="7">
        <f t="shared" si="8"/>
        <v>1900</v>
      </c>
      <c r="N127" s="34" t="e">
        <f t="shared" si="9"/>
        <v>#REF!</v>
      </c>
      <c r="O127" s="12">
        <f t="shared" si="10"/>
        <v>0</v>
      </c>
      <c r="P127" s="27"/>
      <c r="Q127" s="28">
        <f t="shared" si="11"/>
        <v>0</v>
      </c>
      <c r="R127" s="29" t="e">
        <f>MATCH(J127,'[1]Feuil1'!$A:$A,0)</f>
        <v>#N/A</v>
      </c>
      <c r="S127" s="30" t="e">
        <f>MATCH(Q127,'[1]Feuil1'!$1:$1,0)</f>
        <v>#N/A</v>
      </c>
      <c r="T127" s="29" t="e">
        <f>VLOOKUP(J127,'[1]Feuil1'!$A$2:$B$20,2)</f>
        <v>#N/A</v>
      </c>
      <c r="U127" s="133"/>
      <c r="V127" s="72"/>
      <c r="W127" s="102"/>
      <c r="X127" s="73"/>
      <c r="Y127" s="183"/>
      <c r="Z127" s="183"/>
      <c r="AA127" s="184"/>
      <c r="AB127" s="184"/>
      <c r="AC127" s="185"/>
      <c r="AD127" s="33"/>
    </row>
    <row r="128" spans="1:30" ht="21.75" customHeight="1" hidden="1" thickBot="1" thickTop="1">
      <c r="A128" s="262"/>
      <c r="B128" s="263"/>
      <c r="C128" s="166"/>
      <c r="D128" s="166"/>
      <c r="E128" s="166"/>
      <c r="F128" s="166"/>
      <c r="G128" s="166"/>
      <c r="H128" s="166"/>
      <c r="I128" s="166"/>
      <c r="J128" s="7">
        <f>IF(H128="M",VLOOKUP(M128,#REF!,2),IF(H128="F",VLOOKUP(M128,#REF!,3),""))</f>
      </c>
      <c r="K128" s="5" t="e">
        <f>INDEX(#REF!,R128,S128)</f>
        <v>#REF!</v>
      </c>
      <c r="L128" s="11" t="e">
        <f>VLOOKUP(D128,#REF!,2,)</f>
        <v>#REF!</v>
      </c>
      <c r="M128" s="7">
        <f t="shared" si="8"/>
        <v>1900</v>
      </c>
      <c r="N128" s="34" t="e">
        <f t="shared" si="9"/>
        <v>#REF!</v>
      </c>
      <c r="O128" s="12">
        <f t="shared" si="10"/>
        <v>0</v>
      </c>
      <c r="P128" s="27"/>
      <c r="Q128" s="28">
        <f t="shared" si="11"/>
        <v>0</v>
      </c>
      <c r="R128" s="29" t="e">
        <f>MATCH(J128,'[1]Feuil1'!$A:$A,0)</f>
        <v>#N/A</v>
      </c>
      <c r="S128" s="30" t="e">
        <f>MATCH(Q128,'[1]Feuil1'!$1:$1,0)</f>
        <v>#N/A</v>
      </c>
      <c r="T128" s="29" t="e">
        <f>VLOOKUP(J128,'[1]Feuil1'!$A$2:$B$20,2)</f>
        <v>#N/A</v>
      </c>
      <c r="U128" s="133"/>
      <c r="V128" s="72"/>
      <c r="W128" s="102"/>
      <c r="X128" s="73"/>
      <c r="Y128" s="183"/>
      <c r="Z128" s="183"/>
      <c r="AA128" s="184"/>
      <c r="AB128" s="184"/>
      <c r="AC128" s="185"/>
      <c r="AD128" s="33"/>
    </row>
    <row r="129" spans="1:30" ht="21.75" customHeight="1" hidden="1" thickBot="1" thickTop="1">
      <c r="A129" s="262"/>
      <c r="B129" s="263"/>
      <c r="C129" s="166"/>
      <c r="D129" s="166"/>
      <c r="E129" s="166"/>
      <c r="F129" s="166"/>
      <c r="G129" s="166"/>
      <c r="H129" s="166"/>
      <c r="I129" s="166"/>
      <c r="J129" s="7">
        <f>IF(H129="M",VLOOKUP(M129,#REF!,2),IF(H129="F",VLOOKUP(M129,#REF!,3),""))</f>
      </c>
      <c r="K129" s="5" t="e">
        <f>INDEX(#REF!,R129,S129)</f>
        <v>#REF!</v>
      </c>
      <c r="L129" s="11" t="e">
        <f>VLOOKUP(D129,#REF!,2,)</f>
        <v>#REF!</v>
      </c>
      <c r="M129" s="7">
        <f t="shared" si="8"/>
        <v>1900</v>
      </c>
      <c r="N129" s="34" t="e">
        <f t="shared" si="9"/>
        <v>#REF!</v>
      </c>
      <c r="O129" s="12">
        <f t="shared" si="10"/>
        <v>0</v>
      </c>
      <c r="P129" s="27"/>
      <c r="Q129" s="28">
        <f t="shared" si="11"/>
        <v>0</v>
      </c>
      <c r="R129" s="29" t="e">
        <f>MATCH(J129,'[1]Feuil1'!$A:$A,0)</f>
        <v>#N/A</v>
      </c>
      <c r="S129" s="30" t="e">
        <f>MATCH(Q129,'[1]Feuil1'!$1:$1,0)</f>
        <v>#N/A</v>
      </c>
      <c r="T129" s="29" t="e">
        <f>VLOOKUP(J129,'[1]Feuil1'!$A$2:$B$20,2)</f>
        <v>#N/A</v>
      </c>
      <c r="U129" s="133"/>
      <c r="V129" s="72"/>
      <c r="W129" s="102"/>
      <c r="X129" s="73"/>
      <c r="Y129" s="183"/>
      <c r="Z129" s="183"/>
      <c r="AA129" s="184"/>
      <c r="AB129" s="184"/>
      <c r="AC129" s="185"/>
      <c r="AD129" s="33"/>
    </row>
    <row r="130" spans="1:30" ht="21.75" customHeight="1" hidden="1" thickBot="1" thickTop="1">
      <c r="A130" s="262"/>
      <c r="B130" s="263"/>
      <c r="C130" s="166"/>
      <c r="D130" s="166"/>
      <c r="E130" s="166"/>
      <c r="F130" s="166"/>
      <c r="G130" s="166"/>
      <c r="H130" s="166"/>
      <c r="I130" s="166"/>
      <c r="J130" s="7">
        <f>IF(H130="M",VLOOKUP(M130,#REF!,2),IF(H130="F",VLOOKUP(M130,#REF!,3),""))</f>
      </c>
      <c r="K130" s="5" t="e">
        <f>INDEX(#REF!,R130,S130)</f>
        <v>#REF!</v>
      </c>
      <c r="L130" s="11" t="e">
        <f>VLOOKUP(D130,#REF!,2,)</f>
        <v>#REF!</v>
      </c>
      <c r="M130" s="7">
        <f t="shared" si="8"/>
        <v>1900</v>
      </c>
      <c r="N130" s="34" t="e">
        <f t="shared" si="9"/>
        <v>#REF!</v>
      </c>
      <c r="O130" s="12">
        <f t="shared" si="10"/>
        <v>0</v>
      </c>
      <c r="P130" s="27"/>
      <c r="Q130" s="28">
        <f t="shared" si="11"/>
        <v>0</v>
      </c>
      <c r="R130" s="29" t="e">
        <f>MATCH(J130,'[1]Feuil1'!$A:$A,0)</f>
        <v>#N/A</v>
      </c>
      <c r="S130" s="30" t="e">
        <f>MATCH(Q130,'[1]Feuil1'!$1:$1,0)</f>
        <v>#N/A</v>
      </c>
      <c r="T130" s="29" t="e">
        <f>VLOOKUP(J130,'[1]Feuil1'!$A$2:$B$20,2)</f>
        <v>#N/A</v>
      </c>
      <c r="U130" s="133"/>
      <c r="V130" s="72"/>
      <c r="W130" s="102"/>
      <c r="X130" s="73"/>
      <c r="Y130" s="183"/>
      <c r="Z130" s="183"/>
      <c r="AA130" s="184"/>
      <c r="AB130" s="184"/>
      <c r="AC130" s="185"/>
      <c r="AD130" s="33"/>
    </row>
    <row r="131" spans="1:30" ht="21.75" customHeight="1" hidden="1" thickBot="1" thickTop="1">
      <c r="A131" s="262"/>
      <c r="B131" s="263"/>
      <c r="C131" s="166"/>
      <c r="D131" s="166"/>
      <c r="E131" s="166"/>
      <c r="F131" s="166"/>
      <c r="G131" s="166"/>
      <c r="H131" s="166"/>
      <c r="I131" s="166"/>
      <c r="J131" s="7">
        <f>IF(H131="M",VLOOKUP(M131,#REF!,2),IF(H131="F",VLOOKUP(M131,#REF!,3),""))</f>
      </c>
      <c r="K131" s="5" t="e">
        <f>INDEX(#REF!,R131,S131)</f>
        <v>#REF!</v>
      </c>
      <c r="L131" s="11" t="e">
        <f>VLOOKUP(D131,#REF!,2,)</f>
        <v>#REF!</v>
      </c>
      <c r="M131" s="7">
        <f t="shared" si="8"/>
        <v>1900</v>
      </c>
      <c r="N131" s="34" t="e">
        <f t="shared" si="9"/>
        <v>#REF!</v>
      </c>
      <c r="O131" s="12">
        <f t="shared" si="10"/>
        <v>0</v>
      </c>
      <c r="P131" s="27"/>
      <c r="Q131" s="28">
        <f t="shared" si="11"/>
        <v>0</v>
      </c>
      <c r="R131" s="29" t="e">
        <f>MATCH(J131,'[1]Feuil1'!$A:$A,0)</f>
        <v>#N/A</v>
      </c>
      <c r="S131" s="30" t="e">
        <f>MATCH(Q131,'[1]Feuil1'!$1:$1,0)</f>
        <v>#N/A</v>
      </c>
      <c r="T131" s="29" t="e">
        <f>VLOOKUP(J131,'[1]Feuil1'!$A$2:$B$20,2)</f>
        <v>#N/A</v>
      </c>
      <c r="U131" s="133"/>
      <c r="V131" s="72"/>
      <c r="W131" s="102"/>
      <c r="X131" s="73"/>
      <c r="Y131" s="183"/>
      <c r="Z131" s="183"/>
      <c r="AA131" s="184"/>
      <c r="AB131" s="184"/>
      <c r="AC131" s="185"/>
      <c r="AD131" s="33"/>
    </row>
    <row r="132" spans="1:30" ht="21.75" customHeight="1" hidden="1" thickBot="1" thickTop="1">
      <c r="A132" s="262"/>
      <c r="B132" s="263"/>
      <c r="C132" s="166"/>
      <c r="D132" s="166"/>
      <c r="E132" s="166"/>
      <c r="F132" s="166"/>
      <c r="G132" s="166"/>
      <c r="H132" s="166"/>
      <c r="I132" s="166"/>
      <c r="J132" s="7">
        <f>IF(H132="M",VLOOKUP(M132,#REF!,2),IF(H132="F",VLOOKUP(M132,#REF!,3),""))</f>
      </c>
      <c r="K132" s="5" t="e">
        <f>INDEX(#REF!,R132,S132)</f>
        <v>#REF!</v>
      </c>
      <c r="L132" s="11" t="e">
        <f>VLOOKUP(D132,#REF!,2,)</f>
        <v>#REF!</v>
      </c>
      <c r="M132" s="7">
        <f t="shared" si="8"/>
        <v>1900</v>
      </c>
      <c r="N132" s="34" t="e">
        <f t="shared" si="9"/>
        <v>#REF!</v>
      </c>
      <c r="O132" s="12">
        <f t="shared" si="10"/>
        <v>0</v>
      </c>
      <c r="P132" s="27"/>
      <c r="Q132" s="28">
        <f t="shared" si="11"/>
        <v>0</v>
      </c>
      <c r="R132" s="29" t="e">
        <f>MATCH(J132,'[1]Feuil1'!$A:$A,0)</f>
        <v>#N/A</v>
      </c>
      <c r="S132" s="30" t="e">
        <f>MATCH(Q132,'[1]Feuil1'!$1:$1,0)</f>
        <v>#N/A</v>
      </c>
      <c r="T132" s="29" t="e">
        <f>VLOOKUP(J132,'[1]Feuil1'!$A$2:$B$20,2)</f>
        <v>#N/A</v>
      </c>
      <c r="U132" s="133"/>
      <c r="V132" s="72"/>
      <c r="W132" s="102"/>
      <c r="X132" s="73"/>
      <c r="Y132" s="183"/>
      <c r="Z132" s="183"/>
      <c r="AA132" s="184"/>
      <c r="AB132" s="184"/>
      <c r="AC132" s="185"/>
      <c r="AD132" s="33"/>
    </row>
    <row r="133" spans="1:30" ht="21.75" customHeight="1" hidden="1" thickBot="1" thickTop="1">
      <c r="A133" s="262"/>
      <c r="B133" s="263"/>
      <c r="C133" s="166"/>
      <c r="D133" s="166"/>
      <c r="E133" s="166"/>
      <c r="F133" s="166"/>
      <c r="G133" s="166"/>
      <c r="H133" s="166"/>
      <c r="I133" s="166"/>
      <c r="J133" s="7">
        <f>IF(H133="M",VLOOKUP(M133,#REF!,2),IF(H133="F",VLOOKUP(M133,#REF!,3),""))</f>
      </c>
      <c r="K133" s="5" t="e">
        <f>INDEX(#REF!,R133,S133)</f>
        <v>#REF!</v>
      </c>
      <c r="L133" s="11" t="e">
        <f>VLOOKUP(D133,#REF!,2,)</f>
        <v>#REF!</v>
      </c>
      <c r="M133" s="7">
        <f t="shared" si="8"/>
        <v>1900</v>
      </c>
      <c r="N133" s="34" t="e">
        <f t="shared" si="9"/>
        <v>#REF!</v>
      </c>
      <c r="O133" s="12">
        <f t="shared" si="10"/>
        <v>0</v>
      </c>
      <c r="P133" s="27"/>
      <c r="Q133" s="28">
        <f t="shared" si="11"/>
        <v>0</v>
      </c>
      <c r="R133" s="29" t="e">
        <f>MATCH(J133,'[1]Feuil1'!$A:$A,0)</f>
        <v>#N/A</v>
      </c>
      <c r="S133" s="30" t="e">
        <f>MATCH(Q133,'[1]Feuil1'!$1:$1,0)</f>
        <v>#N/A</v>
      </c>
      <c r="T133" s="29" t="e">
        <f>VLOOKUP(J133,'[1]Feuil1'!$A$2:$B$20,2)</f>
        <v>#N/A</v>
      </c>
      <c r="U133" s="133"/>
      <c r="V133" s="72"/>
      <c r="W133" s="102"/>
      <c r="X133" s="73"/>
      <c r="Y133" s="183"/>
      <c r="Z133" s="183"/>
      <c r="AA133" s="184"/>
      <c r="AB133" s="184"/>
      <c r="AC133" s="185"/>
      <c r="AD133" s="33"/>
    </row>
    <row r="134" spans="1:30" ht="21.75" customHeight="1" hidden="1" thickBot="1" thickTop="1">
      <c r="A134" s="262"/>
      <c r="B134" s="263"/>
      <c r="C134" s="166"/>
      <c r="D134" s="166"/>
      <c r="E134" s="166"/>
      <c r="F134" s="166"/>
      <c r="G134" s="166"/>
      <c r="H134" s="166"/>
      <c r="I134" s="166"/>
      <c r="J134" s="7">
        <f>IF(H134="M",VLOOKUP(M134,#REF!,2),IF(H134="F",VLOOKUP(M134,#REF!,3),""))</f>
      </c>
      <c r="K134" s="5" t="e">
        <f>INDEX(#REF!,R134,S134)</f>
        <v>#REF!</v>
      </c>
      <c r="L134" s="11" t="e">
        <f>VLOOKUP(D134,#REF!,2,)</f>
        <v>#REF!</v>
      </c>
      <c r="M134" s="7">
        <f t="shared" si="8"/>
        <v>1900</v>
      </c>
      <c r="N134" s="34" t="e">
        <f t="shared" si="9"/>
        <v>#REF!</v>
      </c>
      <c r="O134" s="12">
        <f t="shared" si="10"/>
        <v>0</v>
      </c>
      <c r="P134" s="27"/>
      <c r="Q134" s="28">
        <f t="shared" si="11"/>
        <v>0</v>
      </c>
      <c r="R134" s="29" t="e">
        <f>MATCH(J134,'[1]Feuil1'!$A:$A,0)</f>
        <v>#N/A</v>
      </c>
      <c r="S134" s="30" t="e">
        <f>MATCH(Q134,'[1]Feuil1'!$1:$1,0)</f>
        <v>#N/A</v>
      </c>
      <c r="T134" s="29" t="e">
        <f>VLOOKUP(J134,'[1]Feuil1'!$A$2:$B$20,2)</f>
        <v>#N/A</v>
      </c>
      <c r="U134" s="133"/>
      <c r="V134" s="72"/>
      <c r="W134" s="102"/>
      <c r="X134" s="73"/>
      <c r="Y134" s="183"/>
      <c r="Z134" s="183"/>
      <c r="AA134" s="184"/>
      <c r="AB134" s="184"/>
      <c r="AC134" s="185"/>
      <c r="AD134" s="33"/>
    </row>
    <row r="135" spans="1:30" ht="21.75" customHeight="1" hidden="1" thickBot="1" thickTop="1">
      <c r="A135" s="262"/>
      <c r="B135" s="263"/>
      <c r="C135" s="166"/>
      <c r="D135" s="166"/>
      <c r="E135" s="166"/>
      <c r="F135" s="166"/>
      <c r="G135" s="166"/>
      <c r="H135" s="166"/>
      <c r="I135" s="166"/>
      <c r="J135" s="7">
        <f>IF(H135="M",VLOOKUP(M135,#REF!,2),IF(H135="F",VLOOKUP(M135,#REF!,3),""))</f>
      </c>
      <c r="K135" s="5" t="e">
        <f>INDEX(#REF!,R135,S135)</f>
        <v>#REF!</v>
      </c>
      <c r="L135" s="11" t="e">
        <f>VLOOKUP(D135,#REF!,2,)</f>
        <v>#REF!</v>
      </c>
      <c r="M135" s="7">
        <f t="shared" si="8"/>
        <v>1900</v>
      </c>
      <c r="N135" s="34" t="e">
        <f t="shared" si="9"/>
        <v>#REF!</v>
      </c>
      <c r="O135" s="12">
        <f t="shared" si="10"/>
        <v>0</v>
      </c>
      <c r="P135" s="27"/>
      <c r="Q135" s="28">
        <f t="shared" si="11"/>
        <v>0</v>
      </c>
      <c r="R135" s="29" t="e">
        <f>MATCH(J135,'[1]Feuil1'!$A:$A,0)</f>
        <v>#N/A</v>
      </c>
      <c r="S135" s="30" t="e">
        <f>MATCH(Q135,'[1]Feuil1'!$1:$1,0)</f>
        <v>#N/A</v>
      </c>
      <c r="T135" s="29" t="e">
        <f>VLOOKUP(J135,'[1]Feuil1'!$A$2:$B$20,2)</f>
        <v>#N/A</v>
      </c>
      <c r="U135" s="133"/>
      <c r="V135" s="72"/>
      <c r="W135" s="102"/>
      <c r="X135" s="73"/>
      <c r="Y135" s="183"/>
      <c r="Z135" s="183"/>
      <c r="AA135" s="184"/>
      <c r="AB135" s="184"/>
      <c r="AC135" s="185"/>
      <c r="AD135" s="33"/>
    </row>
    <row r="136" spans="1:30" ht="21.75" customHeight="1" hidden="1" thickBot="1" thickTop="1">
      <c r="A136" s="262"/>
      <c r="B136" s="263"/>
      <c r="C136" s="166"/>
      <c r="D136" s="166"/>
      <c r="E136" s="166"/>
      <c r="F136" s="166"/>
      <c r="G136" s="166"/>
      <c r="H136" s="166"/>
      <c r="I136" s="166"/>
      <c r="J136" s="7">
        <f>IF(H136="M",VLOOKUP(M136,#REF!,2),IF(H136="F",VLOOKUP(M136,#REF!,3),""))</f>
      </c>
      <c r="K136" s="5" t="e">
        <f>INDEX(#REF!,R136,S136)</f>
        <v>#REF!</v>
      </c>
      <c r="L136" s="11" t="e">
        <f>VLOOKUP(D136,#REF!,2,)</f>
        <v>#REF!</v>
      </c>
      <c r="M136" s="7">
        <f t="shared" si="8"/>
        <v>1900</v>
      </c>
      <c r="N136" s="34" t="e">
        <f t="shared" si="9"/>
        <v>#REF!</v>
      </c>
      <c r="O136" s="12">
        <f t="shared" si="10"/>
        <v>0</v>
      </c>
      <c r="P136" s="27"/>
      <c r="Q136" s="28">
        <f t="shared" si="11"/>
        <v>0</v>
      </c>
      <c r="R136" s="29" t="e">
        <f>MATCH(J136,'[1]Feuil1'!$A:$A,0)</f>
        <v>#N/A</v>
      </c>
      <c r="S136" s="30" t="e">
        <f>MATCH(Q136,'[1]Feuil1'!$1:$1,0)</f>
        <v>#N/A</v>
      </c>
      <c r="T136" s="29" t="e">
        <f>VLOOKUP(J136,'[1]Feuil1'!$A$2:$B$20,2)</f>
        <v>#N/A</v>
      </c>
      <c r="U136" s="133"/>
      <c r="V136" s="72"/>
      <c r="W136" s="102"/>
      <c r="X136" s="73"/>
      <c r="Y136" s="183"/>
      <c r="Z136" s="183"/>
      <c r="AA136" s="184"/>
      <c r="AB136" s="184"/>
      <c r="AC136" s="185"/>
      <c r="AD136" s="33"/>
    </row>
    <row r="137" spans="1:30" ht="21.75" customHeight="1" hidden="1" thickBot="1" thickTop="1">
      <c r="A137" s="262"/>
      <c r="B137" s="263"/>
      <c r="C137" s="166"/>
      <c r="D137" s="166"/>
      <c r="E137" s="166"/>
      <c r="F137" s="166"/>
      <c r="G137" s="166"/>
      <c r="H137" s="166"/>
      <c r="I137" s="166"/>
      <c r="J137" s="7">
        <f>IF(H137="M",VLOOKUP(M137,#REF!,2),IF(H137="F",VLOOKUP(M137,#REF!,3),""))</f>
      </c>
      <c r="K137" s="5" t="e">
        <f>INDEX(#REF!,R137,S137)</f>
        <v>#REF!</v>
      </c>
      <c r="L137" s="11" t="e">
        <f>VLOOKUP(D137,#REF!,2,)</f>
        <v>#REF!</v>
      </c>
      <c r="M137" s="7">
        <f t="shared" si="8"/>
        <v>1900</v>
      </c>
      <c r="N137" s="34" t="e">
        <f t="shared" si="9"/>
        <v>#REF!</v>
      </c>
      <c r="O137" s="12">
        <f t="shared" si="10"/>
        <v>0</v>
      </c>
      <c r="P137" s="27"/>
      <c r="Q137" s="28">
        <f t="shared" si="11"/>
        <v>0</v>
      </c>
      <c r="R137" s="29" t="e">
        <f>MATCH(J137,'[1]Feuil1'!$A:$A,0)</f>
        <v>#N/A</v>
      </c>
      <c r="S137" s="30" t="e">
        <f>MATCH(Q137,'[1]Feuil1'!$1:$1,0)</f>
        <v>#N/A</v>
      </c>
      <c r="T137" s="29" t="e">
        <f>VLOOKUP(J137,'[1]Feuil1'!$A$2:$B$20,2)</f>
        <v>#N/A</v>
      </c>
      <c r="U137" s="133"/>
      <c r="V137" s="72"/>
      <c r="W137" s="102"/>
      <c r="X137" s="73"/>
      <c r="Y137" s="183"/>
      <c r="Z137" s="183"/>
      <c r="AA137" s="184"/>
      <c r="AB137" s="184"/>
      <c r="AC137" s="185"/>
      <c r="AD137" s="33"/>
    </row>
    <row r="138" spans="1:30" ht="21.75" customHeight="1" hidden="1" thickBot="1" thickTop="1">
      <c r="A138" s="264"/>
      <c r="B138" s="265"/>
      <c r="C138" s="167"/>
      <c r="D138" s="167"/>
      <c r="E138" s="167"/>
      <c r="F138" s="167"/>
      <c r="G138" s="167"/>
      <c r="H138" s="167"/>
      <c r="I138" s="167"/>
      <c r="J138" s="44">
        <f>IF(H138="M",VLOOKUP(M138,#REF!,2),IF(H138="F",VLOOKUP(M138,#REF!,3),""))</f>
      </c>
      <c r="K138" s="40" t="e">
        <f>INDEX(#REF!,R138,S138)</f>
        <v>#REF!</v>
      </c>
      <c r="L138" s="45" t="e">
        <f>VLOOKUP(D138,#REF!,2,)</f>
        <v>#REF!</v>
      </c>
      <c r="M138" s="44">
        <f t="shared" si="8"/>
        <v>1900</v>
      </c>
      <c r="N138" s="42" t="e">
        <f t="shared" si="9"/>
        <v>#REF!</v>
      </c>
      <c r="O138" s="43">
        <f t="shared" si="10"/>
        <v>0</v>
      </c>
      <c r="P138" s="54"/>
      <c r="Q138" s="44">
        <f t="shared" si="11"/>
        <v>0</v>
      </c>
      <c r="R138" s="44" t="e">
        <f>MATCH(J138,'[1]Feuil1'!$A:$A,0)</f>
        <v>#N/A</v>
      </c>
      <c r="S138" s="44" t="e">
        <f>MATCH(Q138,'[1]Feuil1'!$1:$1,0)</f>
        <v>#N/A</v>
      </c>
      <c r="T138" s="44" t="e">
        <f>VLOOKUP(J138,'[1]Feuil1'!$A$2:$B$20,2)</f>
        <v>#N/A</v>
      </c>
      <c r="U138" s="131"/>
      <c r="V138" s="66"/>
      <c r="W138" s="102"/>
      <c r="X138" s="67"/>
      <c r="Y138" s="177"/>
      <c r="Z138" s="177"/>
      <c r="AA138" s="178"/>
      <c r="AB138" s="178"/>
      <c r="AC138" s="179"/>
      <c r="AD138" s="59"/>
    </row>
    <row r="139" spans="1:29" ht="21.75" customHeight="1" thickTop="1">
      <c r="A139" s="308" t="s">
        <v>59</v>
      </c>
      <c r="B139" s="309"/>
      <c r="C139" s="139" t="s">
        <v>46</v>
      </c>
      <c r="D139" s="140" t="s">
        <v>40</v>
      </c>
      <c r="E139" s="140" t="s">
        <v>50</v>
      </c>
      <c r="F139" s="141">
        <v>32999</v>
      </c>
      <c r="G139" s="140" t="s">
        <v>13</v>
      </c>
      <c r="H139" s="139" t="s">
        <v>8</v>
      </c>
      <c r="I139" s="142">
        <v>64.78</v>
      </c>
      <c r="J139" s="79"/>
      <c r="K139" s="80"/>
      <c r="L139" s="81"/>
      <c r="M139" s="79"/>
      <c r="N139" s="82"/>
      <c r="O139" s="83">
        <f aca="true" t="shared" si="12" ref="O139:O166">SUM(IF(X139=1,3,IF(X139=2,2,IF(X139=3,1,0))),IF(V139=1,3,IF(V139=2,2,IF(V139=3,1,0))),IF(Z139=1,3,IF(Z139=2,2,IF(Z139=3,1,0))),IF(AB139=1,3,IF(AB139=2,2,IF(AB139=3,1,0))),IF(AD139=1,3,IF(AD139=2,2,IF(AD139=3,1,0))))+SUM(U139,W139,Y139,AA139,AC139)</f>
        <v>0</v>
      </c>
      <c r="P139" s="84"/>
      <c r="Q139" s="79"/>
      <c r="R139" s="79"/>
      <c r="S139" s="79"/>
      <c r="T139" s="79"/>
      <c r="U139" s="90" t="s">
        <v>38</v>
      </c>
      <c r="V139" s="91"/>
      <c r="W139" s="126"/>
      <c r="X139" s="93"/>
      <c r="Y139" s="94" t="s">
        <v>38</v>
      </c>
      <c r="Z139" s="94"/>
      <c r="AA139" s="92"/>
      <c r="AB139" s="92"/>
      <c r="AC139" s="168" t="s">
        <v>38</v>
      </c>
    </row>
    <row r="140" spans="1:29" ht="21.75" customHeight="1">
      <c r="A140" s="310"/>
      <c r="B140" s="311"/>
      <c r="C140" s="143"/>
      <c r="D140" s="144"/>
      <c r="E140" s="144"/>
      <c r="F140" s="145"/>
      <c r="G140" s="143"/>
      <c r="H140" s="143"/>
      <c r="I140" s="146"/>
      <c r="J140" s="7"/>
      <c r="K140" s="5"/>
      <c r="L140" s="11"/>
      <c r="M140" s="7"/>
      <c r="N140" s="34"/>
      <c r="O140" s="12">
        <f t="shared" si="12"/>
        <v>0</v>
      </c>
      <c r="P140" s="13"/>
      <c r="Q140" s="7"/>
      <c r="R140" s="7"/>
      <c r="S140" s="7"/>
      <c r="T140" s="7"/>
      <c r="U140" s="95"/>
      <c r="V140" s="96"/>
      <c r="W140" s="127"/>
      <c r="X140" s="98"/>
      <c r="Y140" s="99"/>
      <c r="Z140" s="99"/>
      <c r="AA140" s="97"/>
      <c r="AB140" s="97"/>
      <c r="AC140" s="169"/>
    </row>
    <row r="141" spans="1:29" ht="21.75" customHeight="1">
      <c r="A141" s="310"/>
      <c r="B141" s="311"/>
      <c r="C141" s="143"/>
      <c r="D141" s="144"/>
      <c r="E141" s="144"/>
      <c r="F141" s="145"/>
      <c r="G141" s="143"/>
      <c r="H141" s="143"/>
      <c r="I141" s="152"/>
      <c r="J141" s="7">
        <f>IF(H141="M",VLOOKUP(M141,#REF!,2),IF(H141="F",VLOOKUP(M141,#REF!,3),""))</f>
      </c>
      <c r="K141" s="5" t="e">
        <f>INDEX(#REF!,R141,S141)</f>
        <v>#REF!</v>
      </c>
      <c r="L141" s="11" t="e">
        <f>VLOOKUP(D141,#REF!,2,)</f>
        <v>#REF!</v>
      </c>
      <c r="M141" s="7">
        <f aca="true" t="shared" si="13" ref="M141:M166">YEAR(F141)</f>
        <v>1900</v>
      </c>
      <c r="N141" s="34" t="e">
        <f aca="true" t="shared" si="14" ref="N141:N166">CONCATENATE(J141," ",K141)</f>
        <v>#REF!</v>
      </c>
      <c r="O141" s="12">
        <f t="shared" si="12"/>
        <v>0</v>
      </c>
      <c r="P141" s="13"/>
      <c r="Q141" s="7">
        <f aca="true" t="shared" si="15" ref="Q141:Q166">ROUNDUP(I141,0)</f>
        <v>0</v>
      </c>
      <c r="R141" s="7" t="e">
        <f>MATCH(J141,'[1]Feuil1'!$A:$A,0)</f>
        <v>#N/A</v>
      </c>
      <c r="S141" s="7" t="e">
        <f>MATCH(Q141,'[1]Feuil1'!$1:$1,0)</f>
        <v>#N/A</v>
      </c>
      <c r="T141" s="7" t="e">
        <f>VLOOKUP(J141,'[1]Feuil1'!$A$2:$B$20,2)</f>
        <v>#N/A</v>
      </c>
      <c r="U141" s="95"/>
      <c r="V141" s="96"/>
      <c r="W141" s="127"/>
      <c r="X141" s="98"/>
      <c r="Y141" s="99"/>
      <c r="Z141" s="99"/>
      <c r="AA141" s="97"/>
      <c r="AB141" s="97"/>
      <c r="AC141" s="169"/>
    </row>
    <row r="142" spans="1:29" ht="21.75" customHeight="1">
      <c r="A142" s="310"/>
      <c r="B142" s="311"/>
      <c r="C142" s="143"/>
      <c r="D142" s="144"/>
      <c r="E142" s="144"/>
      <c r="F142" s="145"/>
      <c r="G142" s="143"/>
      <c r="H142" s="143"/>
      <c r="I142" s="152"/>
      <c r="J142" s="7">
        <f>IF(H142="M",VLOOKUP(M142,#REF!,2),IF(H142="F",VLOOKUP(M142,#REF!,3),""))</f>
      </c>
      <c r="K142" s="5" t="e">
        <f>INDEX(#REF!,R142,S142)</f>
        <v>#REF!</v>
      </c>
      <c r="L142" s="11" t="e">
        <f>VLOOKUP(D142,#REF!,2,)</f>
        <v>#REF!</v>
      </c>
      <c r="M142" s="7">
        <f t="shared" si="13"/>
        <v>1900</v>
      </c>
      <c r="N142" s="34" t="e">
        <f t="shared" si="14"/>
        <v>#REF!</v>
      </c>
      <c r="O142" s="12">
        <f t="shared" si="12"/>
        <v>0</v>
      </c>
      <c r="P142" s="13"/>
      <c r="Q142" s="7">
        <f t="shared" si="15"/>
        <v>0</v>
      </c>
      <c r="R142" s="7" t="e">
        <f>MATCH(J142,'[1]Feuil1'!$A:$A,0)</f>
        <v>#N/A</v>
      </c>
      <c r="S142" s="7" t="e">
        <f>MATCH(Q142,'[1]Feuil1'!$1:$1,0)</f>
        <v>#N/A</v>
      </c>
      <c r="T142" s="7" t="e">
        <f>VLOOKUP(J142,'[1]Feuil1'!$A$2:$B$20,2)</f>
        <v>#N/A</v>
      </c>
      <c r="U142" s="95"/>
      <c r="V142" s="96"/>
      <c r="W142" s="127"/>
      <c r="X142" s="98"/>
      <c r="Y142" s="99"/>
      <c r="Z142" s="99"/>
      <c r="AA142" s="97"/>
      <c r="AB142" s="97"/>
      <c r="AC142" s="169"/>
    </row>
    <row r="143" spans="1:29" ht="21.75" customHeight="1">
      <c r="A143" s="310"/>
      <c r="B143" s="311"/>
      <c r="C143" s="143"/>
      <c r="D143" s="144"/>
      <c r="E143" s="144"/>
      <c r="F143" s="145"/>
      <c r="G143" s="144"/>
      <c r="H143" s="143"/>
      <c r="I143" s="152"/>
      <c r="J143" s="7">
        <f>IF(H143="M",VLOOKUP(M143,#REF!,2),IF(H143="F",VLOOKUP(M143,#REF!,3),""))</f>
      </c>
      <c r="K143" s="5" t="e">
        <f>INDEX(#REF!,R143,S143)</f>
        <v>#REF!</v>
      </c>
      <c r="L143" s="11" t="e">
        <f>VLOOKUP(D143,#REF!,2,)</f>
        <v>#REF!</v>
      </c>
      <c r="M143" s="7">
        <f t="shared" si="13"/>
        <v>1900</v>
      </c>
      <c r="N143" s="34" t="e">
        <f t="shared" si="14"/>
        <v>#REF!</v>
      </c>
      <c r="O143" s="12">
        <f t="shared" si="12"/>
        <v>0</v>
      </c>
      <c r="P143" s="13"/>
      <c r="Q143" s="7">
        <f t="shared" si="15"/>
        <v>0</v>
      </c>
      <c r="R143" s="7" t="e">
        <f>MATCH(J143,'[1]Feuil1'!$A:$A,0)</f>
        <v>#N/A</v>
      </c>
      <c r="S143" s="7" t="e">
        <f>MATCH(Q143,'[1]Feuil1'!$1:$1,0)</f>
        <v>#N/A</v>
      </c>
      <c r="T143" s="7" t="e">
        <f>VLOOKUP(J143,'[1]Feuil1'!$A$2:$B$20,2)</f>
        <v>#N/A</v>
      </c>
      <c r="U143" s="95"/>
      <c r="V143" s="96"/>
      <c r="W143" s="127"/>
      <c r="X143" s="98"/>
      <c r="Y143" s="99"/>
      <c r="Z143" s="99"/>
      <c r="AA143" s="97"/>
      <c r="AB143" s="97"/>
      <c r="AC143" s="169"/>
    </row>
    <row r="144" spans="1:29" ht="21.75" customHeight="1">
      <c r="A144" s="310"/>
      <c r="B144" s="311"/>
      <c r="C144" s="143"/>
      <c r="D144" s="144"/>
      <c r="E144" s="144"/>
      <c r="F144" s="145"/>
      <c r="G144" s="144"/>
      <c r="H144" s="144"/>
      <c r="I144" s="152"/>
      <c r="J144" s="7">
        <f>IF(H144="M",VLOOKUP(M144,#REF!,2),IF(H144="F",VLOOKUP(M144,#REF!,3),""))</f>
      </c>
      <c r="K144" s="5" t="e">
        <f>INDEX(#REF!,R144,S144)</f>
        <v>#REF!</v>
      </c>
      <c r="L144" s="11" t="e">
        <f>VLOOKUP(D144,#REF!,2,)</f>
        <v>#REF!</v>
      </c>
      <c r="M144" s="7">
        <f t="shared" si="13"/>
        <v>1900</v>
      </c>
      <c r="N144" s="34" t="e">
        <f t="shared" si="14"/>
        <v>#REF!</v>
      </c>
      <c r="O144" s="12">
        <f t="shared" si="12"/>
        <v>0</v>
      </c>
      <c r="P144" s="13"/>
      <c r="Q144" s="7">
        <f t="shared" si="15"/>
        <v>0</v>
      </c>
      <c r="R144" s="7" t="e">
        <f>MATCH(J144,'[1]Feuil1'!$A:$A,0)</f>
        <v>#N/A</v>
      </c>
      <c r="S144" s="7" t="e">
        <f>MATCH(Q144,'[1]Feuil1'!$1:$1,0)</f>
        <v>#N/A</v>
      </c>
      <c r="T144" s="7" t="e">
        <f>VLOOKUP(J144,'[1]Feuil1'!$A$2:$B$20,2)</f>
        <v>#N/A</v>
      </c>
      <c r="U144" s="95"/>
      <c r="V144" s="96"/>
      <c r="W144" s="127"/>
      <c r="X144" s="98"/>
      <c r="Y144" s="99"/>
      <c r="Z144" s="99"/>
      <c r="AA144" s="97"/>
      <c r="AB144" s="97"/>
      <c r="AC144" s="169"/>
    </row>
    <row r="145" spans="1:29" ht="21.75" customHeight="1">
      <c r="A145" s="310"/>
      <c r="B145" s="311"/>
      <c r="C145" s="143"/>
      <c r="D145" s="144"/>
      <c r="E145" s="144"/>
      <c r="F145" s="145"/>
      <c r="G145" s="144"/>
      <c r="H145" s="144"/>
      <c r="I145" s="152"/>
      <c r="J145" s="5">
        <f>IF(H145="M",VLOOKUP(M145,#REF!,2),IF(H145="F",VLOOKUP(M145,#REF!,3),""))</f>
      </c>
      <c r="K145" s="5" t="e">
        <f>INDEX(#REF!,R145,S145)</f>
        <v>#REF!</v>
      </c>
      <c r="L145" s="25" t="e">
        <f>VLOOKUP(D145,#REF!,2,)</f>
        <v>#REF!</v>
      </c>
      <c r="M145" s="5">
        <f t="shared" si="13"/>
        <v>1900</v>
      </c>
      <c r="N145" s="34" t="e">
        <f t="shared" si="14"/>
        <v>#REF!</v>
      </c>
      <c r="O145" s="12">
        <f t="shared" si="12"/>
        <v>0</v>
      </c>
      <c r="P145" s="13"/>
      <c r="Q145" s="7">
        <f t="shared" si="15"/>
        <v>0</v>
      </c>
      <c r="R145" s="7" t="e">
        <f>MATCH(J145,'[1]Feuil1'!$A:$A,0)</f>
        <v>#N/A</v>
      </c>
      <c r="S145" s="7" t="e">
        <f>MATCH(Q145,'[1]Feuil1'!$1:$1,0)</f>
        <v>#N/A</v>
      </c>
      <c r="T145" s="7" t="e">
        <f>VLOOKUP(J145,'[1]Feuil1'!$A$2:$B$20,2)</f>
        <v>#N/A</v>
      </c>
      <c r="U145" s="95"/>
      <c r="V145" s="96"/>
      <c r="W145" s="127"/>
      <c r="X145" s="98"/>
      <c r="Y145" s="99"/>
      <c r="Z145" s="99"/>
      <c r="AA145" s="97"/>
      <c r="AB145" s="97"/>
      <c r="AC145" s="169"/>
    </row>
    <row r="146" spans="1:29" ht="21.75" customHeight="1">
      <c r="A146" s="310"/>
      <c r="B146" s="311"/>
      <c r="C146" s="143"/>
      <c r="D146" s="144"/>
      <c r="E146" s="144"/>
      <c r="F146" s="145"/>
      <c r="G146" s="144"/>
      <c r="H146" s="143"/>
      <c r="I146" s="152"/>
      <c r="J146" s="5">
        <f>IF(H146="M",VLOOKUP(M146,#REF!,2),IF(H146="F",VLOOKUP(M146,#REF!,3),""))</f>
      </c>
      <c r="K146" s="5" t="e">
        <f>INDEX(#REF!,R146,S146)</f>
        <v>#REF!</v>
      </c>
      <c r="L146" s="25" t="e">
        <f>VLOOKUP(D146,#REF!,2,)</f>
        <v>#REF!</v>
      </c>
      <c r="M146" s="5">
        <f t="shared" si="13"/>
        <v>1900</v>
      </c>
      <c r="N146" s="34" t="e">
        <f t="shared" si="14"/>
        <v>#REF!</v>
      </c>
      <c r="O146" s="12">
        <f t="shared" si="12"/>
        <v>0</v>
      </c>
      <c r="P146" s="13"/>
      <c r="Q146" s="7">
        <f t="shared" si="15"/>
        <v>0</v>
      </c>
      <c r="R146" s="7" t="e">
        <f>MATCH(J146,'[1]Feuil1'!$A:$A,0)</f>
        <v>#N/A</v>
      </c>
      <c r="S146" s="7" t="e">
        <f>MATCH(Q146,'[1]Feuil1'!$1:$1,0)</f>
        <v>#N/A</v>
      </c>
      <c r="T146" s="7" t="e">
        <f>VLOOKUP(J146,'[1]Feuil1'!$A$2:$B$20,2)</f>
        <v>#N/A</v>
      </c>
      <c r="U146" s="95"/>
      <c r="V146" s="96"/>
      <c r="W146" s="127"/>
      <c r="X146" s="98"/>
      <c r="Y146" s="99"/>
      <c r="Z146" s="99"/>
      <c r="AA146" s="97"/>
      <c r="AB146" s="97"/>
      <c r="AC146" s="169"/>
    </row>
    <row r="147" spans="1:29" ht="21.75" customHeight="1">
      <c r="A147" s="310"/>
      <c r="B147" s="311"/>
      <c r="C147" s="143"/>
      <c r="D147" s="144"/>
      <c r="E147" s="144"/>
      <c r="F147" s="154"/>
      <c r="G147" s="144"/>
      <c r="H147" s="144"/>
      <c r="I147" s="152"/>
      <c r="J147" s="5">
        <f>IF(H147="M",VLOOKUP(M147,#REF!,2),IF(H147="F",VLOOKUP(M147,#REF!,3),""))</f>
      </c>
      <c r="K147" s="5" t="e">
        <f>INDEX(#REF!,R147,S147)</f>
        <v>#REF!</v>
      </c>
      <c r="L147" s="25" t="e">
        <f>VLOOKUP(D147,#REF!,2,)</f>
        <v>#REF!</v>
      </c>
      <c r="M147" s="5">
        <f t="shared" si="13"/>
        <v>1900</v>
      </c>
      <c r="N147" s="34" t="e">
        <f t="shared" si="14"/>
        <v>#REF!</v>
      </c>
      <c r="O147" s="12">
        <f t="shared" si="12"/>
        <v>0</v>
      </c>
      <c r="P147" s="13"/>
      <c r="Q147" s="7">
        <f t="shared" si="15"/>
        <v>0</v>
      </c>
      <c r="R147" s="7" t="e">
        <f>MATCH(J147,'[1]Feuil1'!$A:$A,0)</f>
        <v>#N/A</v>
      </c>
      <c r="S147" s="7" t="e">
        <f>MATCH(Q147,'[1]Feuil1'!$1:$1,0)</f>
        <v>#N/A</v>
      </c>
      <c r="T147" s="7" t="e">
        <f>VLOOKUP(J147,'[1]Feuil1'!$A$2:$B$20,2)</f>
        <v>#N/A</v>
      </c>
      <c r="U147" s="95"/>
      <c r="V147" s="96"/>
      <c r="W147" s="127"/>
      <c r="X147" s="98"/>
      <c r="Y147" s="99"/>
      <c r="Z147" s="99"/>
      <c r="AA147" s="97"/>
      <c r="AB147" s="97"/>
      <c r="AC147" s="169"/>
    </row>
    <row r="148" spans="1:29" ht="21.75" customHeight="1">
      <c r="A148" s="310"/>
      <c r="B148" s="311"/>
      <c r="C148" s="143"/>
      <c r="D148" s="144"/>
      <c r="E148" s="144"/>
      <c r="F148" s="154"/>
      <c r="G148" s="144"/>
      <c r="H148" s="144"/>
      <c r="I148" s="152"/>
      <c r="J148" s="7">
        <f>IF(H148="M",VLOOKUP(M148,#REF!,2),IF(H148="F",VLOOKUP(M148,#REF!,3),""))</f>
      </c>
      <c r="K148" s="5" t="e">
        <f>INDEX(#REF!,R148,S148)</f>
        <v>#REF!</v>
      </c>
      <c r="L148" s="11" t="e">
        <f>VLOOKUP(D148,#REF!,2,)</f>
        <v>#REF!</v>
      </c>
      <c r="M148" s="7">
        <f t="shared" si="13"/>
        <v>1900</v>
      </c>
      <c r="N148" s="34" t="e">
        <f t="shared" si="14"/>
        <v>#REF!</v>
      </c>
      <c r="O148" s="12">
        <f t="shared" si="12"/>
        <v>0</v>
      </c>
      <c r="P148" s="13"/>
      <c r="Q148" s="7">
        <f t="shared" si="15"/>
        <v>0</v>
      </c>
      <c r="R148" s="7" t="e">
        <f>MATCH(J148,'[1]Feuil1'!$A:$A,0)</f>
        <v>#N/A</v>
      </c>
      <c r="S148" s="7" t="e">
        <f>MATCH(Q148,'[1]Feuil1'!$1:$1,0)</f>
        <v>#N/A</v>
      </c>
      <c r="T148" s="7" t="e">
        <f>VLOOKUP(J148,'[1]Feuil1'!$A$2:$B$20,2)</f>
        <v>#N/A</v>
      </c>
      <c r="U148" s="95"/>
      <c r="V148" s="96"/>
      <c r="W148" s="127"/>
      <c r="X148" s="98"/>
      <c r="Y148" s="99"/>
      <c r="Z148" s="99"/>
      <c r="AA148" s="97"/>
      <c r="AB148" s="97"/>
      <c r="AC148" s="169"/>
    </row>
    <row r="149" spans="1:29" ht="21.75" customHeight="1">
      <c r="A149" s="310"/>
      <c r="B149" s="311"/>
      <c r="C149" s="143"/>
      <c r="D149" s="144"/>
      <c r="E149" s="144"/>
      <c r="F149" s="154"/>
      <c r="G149" s="144"/>
      <c r="H149" s="144"/>
      <c r="I149" s="152"/>
      <c r="J149" s="7">
        <f>IF(H149="M",VLOOKUP(M149,#REF!,2),IF(H149="F",VLOOKUP(M149,#REF!,3),""))</f>
      </c>
      <c r="K149" s="5" t="e">
        <f>INDEX(#REF!,R149,S149)</f>
        <v>#REF!</v>
      </c>
      <c r="L149" s="11" t="e">
        <f>VLOOKUP(D149,#REF!,2,)</f>
        <v>#REF!</v>
      </c>
      <c r="M149" s="7">
        <f t="shared" si="13"/>
        <v>1900</v>
      </c>
      <c r="N149" s="34" t="e">
        <f t="shared" si="14"/>
        <v>#REF!</v>
      </c>
      <c r="O149" s="12">
        <f t="shared" si="12"/>
        <v>0</v>
      </c>
      <c r="P149" s="13"/>
      <c r="Q149" s="7">
        <f t="shared" si="15"/>
        <v>0</v>
      </c>
      <c r="R149" s="7" t="e">
        <f>MATCH(J149,'[1]Feuil1'!$A:$A,0)</f>
        <v>#N/A</v>
      </c>
      <c r="S149" s="7" t="e">
        <f>MATCH(Q149,'[1]Feuil1'!$1:$1,0)</f>
        <v>#N/A</v>
      </c>
      <c r="T149" s="7" t="e">
        <f>VLOOKUP(J149,'[1]Feuil1'!$A$2:$B$20,2)</f>
        <v>#N/A</v>
      </c>
      <c r="U149" s="95"/>
      <c r="V149" s="96"/>
      <c r="W149" s="127"/>
      <c r="X149" s="98"/>
      <c r="Y149" s="99"/>
      <c r="Z149" s="99"/>
      <c r="AA149" s="97"/>
      <c r="AB149" s="97"/>
      <c r="AC149" s="169"/>
    </row>
    <row r="150" spans="1:29" ht="21.75" customHeight="1">
      <c r="A150" s="310"/>
      <c r="B150" s="311"/>
      <c r="C150" s="143"/>
      <c r="D150" s="144"/>
      <c r="E150" s="144"/>
      <c r="F150" s="154"/>
      <c r="G150" s="144"/>
      <c r="H150" s="144"/>
      <c r="I150" s="152"/>
      <c r="J150" s="7"/>
      <c r="K150" s="5"/>
      <c r="L150" s="11"/>
      <c r="M150" s="7"/>
      <c r="N150" s="34"/>
      <c r="O150" s="12"/>
      <c r="P150" s="13"/>
      <c r="Q150" s="7"/>
      <c r="R150" s="7"/>
      <c r="S150" s="7"/>
      <c r="T150" s="7"/>
      <c r="U150" s="95"/>
      <c r="V150" s="96"/>
      <c r="W150" s="127"/>
      <c r="X150" s="98"/>
      <c r="Y150" s="99"/>
      <c r="Z150" s="99"/>
      <c r="AA150" s="97"/>
      <c r="AB150" s="97"/>
      <c r="AC150" s="169"/>
    </row>
    <row r="151" spans="1:29" ht="21.75" customHeight="1">
      <c r="A151" s="310"/>
      <c r="B151" s="311"/>
      <c r="C151" s="143"/>
      <c r="D151" s="144"/>
      <c r="E151" s="144"/>
      <c r="F151" s="154"/>
      <c r="G151" s="144"/>
      <c r="H151" s="144"/>
      <c r="I151" s="152"/>
      <c r="J151" s="7"/>
      <c r="K151" s="5"/>
      <c r="L151" s="11"/>
      <c r="M151" s="7"/>
      <c r="N151" s="34"/>
      <c r="O151" s="12"/>
      <c r="P151" s="13"/>
      <c r="Q151" s="7"/>
      <c r="R151" s="7"/>
      <c r="S151" s="7"/>
      <c r="T151" s="7"/>
      <c r="U151" s="95"/>
      <c r="V151" s="96"/>
      <c r="W151" s="127"/>
      <c r="X151" s="98"/>
      <c r="Y151" s="99"/>
      <c r="Z151" s="99"/>
      <c r="AA151" s="97"/>
      <c r="AB151" s="97"/>
      <c r="AC151" s="169"/>
    </row>
    <row r="152" spans="1:29" ht="21.75" customHeight="1" thickBot="1">
      <c r="A152" s="310"/>
      <c r="B152" s="311"/>
      <c r="C152" s="188"/>
      <c r="D152" s="189"/>
      <c r="E152" s="189"/>
      <c r="F152" s="190"/>
      <c r="G152" s="189"/>
      <c r="H152" s="189"/>
      <c r="I152" s="191"/>
      <c r="J152" s="29"/>
      <c r="K152" s="2"/>
      <c r="L152" s="85"/>
      <c r="M152" s="29"/>
      <c r="N152" s="86"/>
      <c r="O152" s="87"/>
      <c r="P152" s="27"/>
      <c r="Q152" s="29"/>
      <c r="R152" s="29"/>
      <c r="S152" s="29"/>
      <c r="T152" s="29"/>
      <c r="U152" s="239"/>
      <c r="V152" s="193"/>
      <c r="W152" s="192"/>
      <c r="X152" s="195"/>
      <c r="Y152" s="196"/>
      <c r="Z152" s="196"/>
      <c r="AA152" s="194"/>
      <c r="AB152" s="194"/>
      <c r="AC152" s="197"/>
    </row>
    <row r="153" spans="1:29" ht="21.75" customHeight="1" thickTop="1">
      <c r="A153" s="237"/>
      <c r="B153" s="305" t="s">
        <v>58</v>
      </c>
      <c r="C153" s="204"/>
      <c r="D153" s="205"/>
      <c r="E153" s="205"/>
      <c r="F153" s="206"/>
      <c r="G153" s="205"/>
      <c r="H153" s="205"/>
      <c r="I153" s="207"/>
      <c r="J153" s="208">
        <f>IF(H153="M",VLOOKUP(M153,#REF!,2),IF(H153="F",VLOOKUP(M153,#REF!,3),""))</f>
      </c>
      <c r="K153" s="209" t="e">
        <f>INDEX(#REF!,R153,S153)</f>
        <v>#REF!</v>
      </c>
      <c r="L153" s="210" t="e">
        <f>VLOOKUP(D153,#REF!,2,)</f>
        <v>#REF!</v>
      </c>
      <c r="M153" s="208">
        <f t="shared" si="13"/>
        <v>1900</v>
      </c>
      <c r="N153" s="211" t="e">
        <f t="shared" si="14"/>
        <v>#REF!</v>
      </c>
      <c r="O153" s="212">
        <f t="shared" si="12"/>
        <v>0</v>
      </c>
      <c r="P153" s="213"/>
      <c r="Q153" s="208">
        <f t="shared" si="15"/>
        <v>0</v>
      </c>
      <c r="R153" s="208" t="e">
        <f>MATCH(J153,'[1]Feuil1'!$A:$A,0)</f>
        <v>#N/A</v>
      </c>
      <c r="S153" s="208" t="e">
        <f>MATCH(Q153,'[1]Feuil1'!$1:$1,0)</f>
        <v>#N/A</v>
      </c>
      <c r="T153" s="208" t="e">
        <f>VLOOKUP(J153,'[1]Feuil1'!$A$2:$B$20,2)</f>
        <v>#N/A</v>
      </c>
      <c r="U153" s="241"/>
      <c r="V153" s="215"/>
      <c r="W153" s="214"/>
      <c r="X153" s="217"/>
      <c r="Y153" s="218"/>
      <c r="Z153" s="218"/>
      <c r="AA153" s="216"/>
      <c r="AB153" s="216"/>
      <c r="AC153" s="219"/>
    </row>
    <row r="154" spans="1:29" ht="21.75" customHeight="1">
      <c r="A154" s="186"/>
      <c r="B154" s="306"/>
      <c r="C154" s="143"/>
      <c r="D154" s="144"/>
      <c r="E154" s="144"/>
      <c r="F154" s="154"/>
      <c r="G154" s="144"/>
      <c r="H154" s="144"/>
      <c r="I154" s="152"/>
      <c r="J154" s="7">
        <f>IF(H154="M",VLOOKUP(M154,#REF!,2),IF(H154="F",VLOOKUP(M154,#REF!,3),""))</f>
      </c>
      <c r="K154" s="5" t="e">
        <f>INDEX(#REF!,R154,S154)</f>
        <v>#REF!</v>
      </c>
      <c r="L154" s="11" t="e">
        <f>VLOOKUP(D154,#REF!,2,)</f>
        <v>#REF!</v>
      </c>
      <c r="M154" s="7">
        <f t="shared" si="13"/>
        <v>1900</v>
      </c>
      <c r="N154" s="34" t="e">
        <f t="shared" si="14"/>
        <v>#REF!</v>
      </c>
      <c r="O154" s="12">
        <f t="shared" si="12"/>
        <v>0</v>
      </c>
      <c r="P154" s="13"/>
      <c r="Q154" s="7">
        <f t="shared" si="15"/>
        <v>0</v>
      </c>
      <c r="R154" s="7" t="e">
        <f>MATCH(J154,'[1]Feuil1'!$A:$A,0)</f>
        <v>#N/A</v>
      </c>
      <c r="S154" s="7" t="e">
        <f>MATCH(Q154,'[1]Feuil1'!$1:$1,0)</f>
        <v>#N/A</v>
      </c>
      <c r="T154" s="7" t="e">
        <f>VLOOKUP(J154,'[1]Feuil1'!$A$2:$B$20,2)</f>
        <v>#N/A</v>
      </c>
      <c r="U154" s="95"/>
      <c r="V154" s="96"/>
      <c r="W154" s="127"/>
      <c r="X154" s="98"/>
      <c r="Y154" s="99"/>
      <c r="Z154" s="99"/>
      <c r="AA154" s="97"/>
      <c r="AB154" s="97"/>
      <c r="AC154" s="220"/>
    </row>
    <row r="155" spans="1:29" ht="21.75" customHeight="1" thickBot="1">
      <c r="A155" s="187"/>
      <c r="B155" s="307"/>
      <c r="C155" s="221"/>
      <c r="D155" s="222"/>
      <c r="E155" s="222"/>
      <c r="F155" s="223"/>
      <c r="G155" s="222"/>
      <c r="H155" s="222"/>
      <c r="I155" s="224"/>
      <c r="J155" s="225">
        <f>IF(H155="M",VLOOKUP(M155,#REF!,2),IF(H155="F",VLOOKUP(M155,#REF!,3),""))</f>
      </c>
      <c r="K155" s="226" t="e">
        <f>INDEX(#REF!,R155,S155)</f>
        <v>#REF!</v>
      </c>
      <c r="L155" s="227" t="e">
        <f>VLOOKUP(D155,#REF!,2,)</f>
        <v>#REF!</v>
      </c>
      <c r="M155" s="225">
        <f t="shared" si="13"/>
        <v>1900</v>
      </c>
      <c r="N155" s="228" t="e">
        <f t="shared" si="14"/>
        <v>#REF!</v>
      </c>
      <c r="O155" s="229">
        <f t="shared" si="12"/>
        <v>0</v>
      </c>
      <c r="P155" s="230"/>
      <c r="Q155" s="225">
        <f t="shared" si="15"/>
        <v>0</v>
      </c>
      <c r="R155" s="225" t="e">
        <f>MATCH(J155,'[1]Feuil1'!$A:$A,0)</f>
        <v>#N/A</v>
      </c>
      <c r="S155" s="225" t="e">
        <f>MATCH(Q155,'[1]Feuil1'!$1:$1,0)</f>
        <v>#N/A</v>
      </c>
      <c r="T155" s="225" t="e">
        <f>VLOOKUP(J155,'[1]Feuil1'!$A$2:$B$20,2)</f>
        <v>#N/A</v>
      </c>
      <c r="U155" s="242"/>
      <c r="V155" s="232"/>
      <c r="W155" s="231"/>
      <c r="X155" s="234"/>
      <c r="Y155" s="235"/>
      <c r="Z155" s="235"/>
      <c r="AA155" s="233"/>
      <c r="AB155" s="233"/>
      <c r="AC155" s="236"/>
    </row>
    <row r="156" spans="1:29" ht="21.75" customHeight="1" thickTop="1">
      <c r="A156" s="312" t="s">
        <v>61</v>
      </c>
      <c r="B156" s="311"/>
      <c r="C156" s="160"/>
      <c r="D156" s="161"/>
      <c r="E156" s="161"/>
      <c r="F156" s="164"/>
      <c r="G156" s="161"/>
      <c r="H156" s="161" t="s">
        <v>33</v>
      </c>
      <c r="I156" s="165"/>
      <c r="J156" s="35" t="e">
        <f>IF(H156="M",VLOOKUP(M156,#REF!,2),IF(H156="F",VLOOKUP(M156,#REF!,3),""))</f>
        <v>#REF!</v>
      </c>
      <c r="K156" s="36" t="e">
        <f>INDEX(#REF!,R156,S156)</f>
        <v>#REF!</v>
      </c>
      <c r="L156" s="37" t="e">
        <f>VLOOKUP(D156,#REF!,2,)</f>
        <v>#REF!</v>
      </c>
      <c r="M156" s="35">
        <f t="shared" si="13"/>
        <v>1900</v>
      </c>
      <c r="N156" s="38" t="e">
        <f t="shared" si="14"/>
        <v>#REF!</v>
      </c>
      <c r="O156" s="39">
        <f t="shared" si="12"/>
        <v>0</v>
      </c>
      <c r="P156" s="46"/>
      <c r="Q156" s="35">
        <f t="shared" si="15"/>
        <v>0</v>
      </c>
      <c r="R156" s="35" t="e">
        <f>MATCH(J156,'[1]Feuil1'!$A:$A,0)</f>
        <v>#REF!</v>
      </c>
      <c r="S156" s="35" t="e">
        <f>MATCH(Q156,'[1]Feuil1'!$1:$1,0)</f>
        <v>#N/A</v>
      </c>
      <c r="T156" s="35" t="e">
        <f>VLOOKUP(J156,'[1]Feuil1'!$A$2:$B$20,2)</f>
        <v>#REF!</v>
      </c>
      <c r="U156" s="240"/>
      <c r="V156" s="199"/>
      <c r="W156" s="198"/>
      <c r="X156" s="201"/>
      <c r="Y156" s="202"/>
      <c r="Z156" s="202"/>
      <c r="AA156" s="200"/>
      <c r="AB156" s="200"/>
      <c r="AC156" s="203"/>
    </row>
    <row r="157" spans="1:29" ht="21.75" customHeight="1">
      <c r="A157" s="310"/>
      <c r="B157" s="311"/>
      <c r="C157" s="143"/>
      <c r="D157" s="144"/>
      <c r="E157" s="144"/>
      <c r="F157" s="154"/>
      <c r="G157" s="144"/>
      <c r="H157" s="143"/>
      <c r="I157" s="152"/>
      <c r="J157" s="7">
        <f>IF(H157="M",VLOOKUP(M157,#REF!,2),IF(H157="F",VLOOKUP(M157,#REF!,3),""))</f>
      </c>
      <c r="K157" s="5" t="e">
        <f>INDEX(#REF!,R157,S157)</f>
        <v>#REF!</v>
      </c>
      <c r="L157" s="11" t="e">
        <f>VLOOKUP(D157,#REF!,2,)</f>
        <v>#REF!</v>
      </c>
      <c r="M157" s="7">
        <f t="shared" si="13"/>
        <v>1900</v>
      </c>
      <c r="N157" s="34" t="e">
        <f t="shared" si="14"/>
        <v>#REF!</v>
      </c>
      <c r="O157" s="12">
        <f t="shared" si="12"/>
        <v>0</v>
      </c>
      <c r="P157" s="13"/>
      <c r="Q157" s="7">
        <f t="shared" si="15"/>
        <v>0</v>
      </c>
      <c r="R157" s="7" t="e">
        <f>MATCH(J157,'[1]Feuil1'!$A:$A,0)</f>
        <v>#N/A</v>
      </c>
      <c r="S157" s="7" t="e">
        <f>MATCH(Q157,'[1]Feuil1'!$1:$1,0)</f>
        <v>#N/A</v>
      </c>
      <c r="T157" s="7" t="e">
        <f>VLOOKUP(J157,'[1]Feuil1'!$A$2:$B$20,2)</f>
        <v>#N/A</v>
      </c>
      <c r="U157" s="95"/>
      <c r="V157" s="96"/>
      <c r="W157" s="127"/>
      <c r="X157" s="98"/>
      <c r="Y157" s="99"/>
      <c r="Z157" s="99"/>
      <c r="AA157" s="97"/>
      <c r="AB157" s="97"/>
      <c r="AC157" s="169"/>
    </row>
    <row r="158" spans="1:29" ht="21.75" customHeight="1">
      <c r="A158" s="310"/>
      <c r="B158" s="311"/>
      <c r="C158" s="143"/>
      <c r="D158" s="144"/>
      <c r="E158" s="144"/>
      <c r="F158" s="154"/>
      <c r="G158" s="144"/>
      <c r="H158" s="144"/>
      <c r="I158" s="152"/>
      <c r="J158" s="7">
        <f>IF(H158="M",VLOOKUP(M158,#REF!,2),IF(H158="F",VLOOKUP(M158,#REF!,3),""))</f>
      </c>
      <c r="K158" s="5" t="e">
        <f>INDEX(#REF!,R158,S158)</f>
        <v>#REF!</v>
      </c>
      <c r="L158" s="11" t="e">
        <f>VLOOKUP(D158,#REF!,2,)</f>
        <v>#REF!</v>
      </c>
      <c r="M158" s="7">
        <f t="shared" si="13"/>
        <v>1900</v>
      </c>
      <c r="N158" s="34" t="e">
        <f t="shared" si="14"/>
        <v>#REF!</v>
      </c>
      <c r="O158" s="12">
        <f t="shared" si="12"/>
        <v>0</v>
      </c>
      <c r="P158" s="13"/>
      <c r="Q158" s="7">
        <f t="shared" si="15"/>
        <v>0</v>
      </c>
      <c r="R158" s="7" t="e">
        <f>MATCH(J158,'[1]Feuil1'!$A:$A,0)</f>
        <v>#N/A</v>
      </c>
      <c r="S158" s="7" t="e">
        <f>MATCH(Q158,'[1]Feuil1'!$1:$1,0)</f>
        <v>#N/A</v>
      </c>
      <c r="T158" s="7" t="e">
        <f>VLOOKUP(J158,'[1]Feuil1'!$A$2:$B$20,2)</f>
        <v>#N/A</v>
      </c>
      <c r="U158" s="95"/>
      <c r="V158" s="96"/>
      <c r="W158" s="127"/>
      <c r="X158" s="98"/>
      <c r="Y158" s="99"/>
      <c r="Z158" s="99"/>
      <c r="AA158" s="97"/>
      <c r="AB158" s="97"/>
      <c r="AC158" s="169"/>
    </row>
    <row r="159" spans="1:29" ht="21.75" customHeight="1">
      <c r="A159" s="310"/>
      <c r="B159" s="311"/>
      <c r="C159" s="143"/>
      <c r="D159" s="144"/>
      <c r="E159" s="144"/>
      <c r="F159" s="154"/>
      <c r="G159" s="144"/>
      <c r="H159" s="144"/>
      <c r="I159" s="152"/>
      <c r="J159" s="7">
        <f>IF(H159="M",VLOOKUP(M159,#REF!,2),IF(H159="F",VLOOKUP(M159,#REF!,3),""))</f>
      </c>
      <c r="K159" s="5" t="e">
        <f>INDEX(#REF!,R159,S159)</f>
        <v>#REF!</v>
      </c>
      <c r="L159" s="11" t="e">
        <f>VLOOKUP(D159,#REF!,2,)</f>
        <v>#REF!</v>
      </c>
      <c r="M159" s="7">
        <f t="shared" si="13"/>
        <v>1900</v>
      </c>
      <c r="N159" s="34" t="e">
        <f t="shared" si="14"/>
        <v>#REF!</v>
      </c>
      <c r="O159" s="12">
        <f t="shared" si="12"/>
        <v>0</v>
      </c>
      <c r="P159" s="13"/>
      <c r="Q159" s="7">
        <f t="shared" si="15"/>
        <v>0</v>
      </c>
      <c r="R159" s="7" t="e">
        <f>MATCH(J159,'[1]Feuil1'!$A:$A,0)</f>
        <v>#N/A</v>
      </c>
      <c r="S159" s="7" t="e">
        <f>MATCH(Q159,'[1]Feuil1'!$1:$1,0)</f>
        <v>#N/A</v>
      </c>
      <c r="T159" s="7" t="e">
        <f>VLOOKUP(J159,'[1]Feuil1'!$A$2:$B$20,2)</f>
        <v>#N/A</v>
      </c>
      <c r="U159" s="95"/>
      <c r="V159" s="96"/>
      <c r="W159" s="127"/>
      <c r="X159" s="98"/>
      <c r="Y159" s="99"/>
      <c r="Z159" s="99"/>
      <c r="AA159" s="97"/>
      <c r="AB159" s="97"/>
      <c r="AC159" s="169"/>
    </row>
    <row r="160" spans="1:29" ht="21.75" customHeight="1">
      <c r="A160" s="310"/>
      <c r="B160" s="311"/>
      <c r="C160" s="143"/>
      <c r="D160" s="144"/>
      <c r="E160" s="144"/>
      <c r="F160" s="154"/>
      <c r="G160" s="144"/>
      <c r="H160" s="144"/>
      <c r="I160" s="152"/>
      <c r="J160" s="7">
        <f>IF(H160="M",VLOOKUP(M160,#REF!,2),IF(H160="F",VLOOKUP(M160,#REF!,3),""))</f>
      </c>
      <c r="K160" s="5" t="e">
        <f>INDEX(#REF!,R160,S160)</f>
        <v>#REF!</v>
      </c>
      <c r="L160" s="11" t="e">
        <f>VLOOKUP(D160,#REF!,2,)</f>
        <v>#REF!</v>
      </c>
      <c r="M160" s="7">
        <f t="shared" si="13"/>
        <v>1900</v>
      </c>
      <c r="N160" s="34" t="e">
        <f t="shared" si="14"/>
        <v>#REF!</v>
      </c>
      <c r="O160" s="12">
        <f t="shared" si="12"/>
        <v>0</v>
      </c>
      <c r="P160" s="13"/>
      <c r="Q160" s="7">
        <f t="shared" si="15"/>
        <v>0</v>
      </c>
      <c r="R160" s="7" t="e">
        <f>MATCH(J160,'[1]Feuil1'!$A:$A,0)</f>
        <v>#N/A</v>
      </c>
      <c r="S160" s="7" t="e">
        <f>MATCH(Q160,'[1]Feuil1'!$1:$1,0)</f>
        <v>#N/A</v>
      </c>
      <c r="T160" s="7" t="e">
        <f>VLOOKUP(J160,'[1]Feuil1'!$A$2:$B$20,2)</f>
        <v>#N/A</v>
      </c>
      <c r="U160" s="95"/>
      <c r="V160" s="96"/>
      <c r="W160" s="127"/>
      <c r="X160" s="98"/>
      <c r="Y160" s="99"/>
      <c r="Z160" s="99"/>
      <c r="AA160" s="97"/>
      <c r="AB160" s="97"/>
      <c r="AC160" s="169"/>
    </row>
    <row r="161" spans="1:29" ht="21.75" customHeight="1">
      <c r="A161" s="310"/>
      <c r="B161" s="311"/>
      <c r="C161" s="143"/>
      <c r="D161" s="144"/>
      <c r="E161" s="144"/>
      <c r="F161" s="154"/>
      <c r="G161" s="144"/>
      <c r="H161" s="144"/>
      <c r="I161" s="152"/>
      <c r="J161" s="7"/>
      <c r="K161" s="5"/>
      <c r="L161" s="11"/>
      <c r="M161" s="7"/>
      <c r="N161" s="34"/>
      <c r="O161" s="12"/>
      <c r="P161" s="13"/>
      <c r="Q161" s="7"/>
      <c r="R161" s="7"/>
      <c r="S161" s="7"/>
      <c r="T161" s="7"/>
      <c r="U161" s="95"/>
      <c r="V161" s="96"/>
      <c r="W161" s="127"/>
      <c r="X161" s="98"/>
      <c r="Y161" s="99"/>
      <c r="Z161" s="99"/>
      <c r="AA161" s="97"/>
      <c r="AB161" s="97"/>
      <c r="AC161" s="169"/>
    </row>
    <row r="162" spans="1:29" ht="21.75" customHeight="1">
      <c r="A162" s="310"/>
      <c r="B162" s="311"/>
      <c r="C162" s="143"/>
      <c r="D162" s="144"/>
      <c r="E162" s="144"/>
      <c r="F162" s="154"/>
      <c r="G162" s="144"/>
      <c r="H162" s="144"/>
      <c r="I162" s="152"/>
      <c r="J162" s="7"/>
      <c r="K162" s="5"/>
      <c r="L162" s="11"/>
      <c r="M162" s="7"/>
      <c r="N162" s="34"/>
      <c r="O162" s="12"/>
      <c r="P162" s="13"/>
      <c r="Q162" s="7"/>
      <c r="R162" s="7"/>
      <c r="S162" s="7"/>
      <c r="T162" s="7"/>
      <c r="U162" s="95"/>
      <c r="V162" s="96"/>
      <c r="W162" s="127"/>
      <c r="X162" s="98"/>
      <c r="Y162" s="99"/>
      <c r="Z162" s="99"/>
      <c r="AA162" s="97"/>
      <c r="AB162" s="97"/>
      <c r="AC162" s="169"/>
    </row>
    <row r="163" spans="1:29" ht="21.75" customHeight="1" thickBot="1">
      <c r="A163" s="310"/>
      <c r="B163" s="311"/>
      <c r="C163" s="188"/>
      <c r="D163" s="189"/>
      <c r="E163" s="189"/>
      <c r="F163" s="190"/>
      <c r="G163" s="189"/>
      <c r="H163" s="189"/>
      <c r="I163" s="191"/>
      <c r="J163" s="29"/>
      <c r="K163" s="2"/>
      <c r="L163" s="85"/>
      <c r="M163" s="29"/>
      <c r="N163" s="86"/>
      <c r="O163" s="87"/>
      <c r="P163" s="27"/>
      <c r="Q163" s="29"/>
      <c r="R163" s="29"/>
      <c r="S163" s="29"/>
      <c r="T163" s="29"/>
      <c r="U163" s="239"/>
      <c r="V163" s="193"/>
      <c r="W163" s="192"/>
      <c r="X163" s="195"/>
      <c r="Y163" s="196"/>
      <c r="Z163" s="196"/>
      <c r="AA163" s="194"/>
      <c r="AB163" s="194"/>
      <c r="AC163" s="197"/>
    </row>
    <row r="164" spans="1:29" ht="21.75" customHeight="1" thickTop="1">
      <c r="A164" s="237"/>
      <c r="B164" s="305" t="s">
        <v>58</v>
      </c>
      <c r="C164" s="204"/>
      <c r="D164" s="205"/>
      <c r="E164" s="205"/>
      <c r="F164" s="206"/>
      <c r="G164" s="205"/>
      <c r="H164" s="205"/>
      <c r="I164" s="207"/>
      <c r="J164" s="208">
        <f>IF(H164="M",VLOOKUP(M164,#REF!,2),IF(H164="F",VLOOKUP(M164,#REF!,3),""))</f>
      </c>
      <c r="K164" s="209" t="e">
        <f>INDEX(#REF!,R164,S164)</f>
        <v>#REF!</v>
      </c>
      <c r="L164" s="210" t="e">
        <f>VLOOKUP(D164,#REF!,2,)</f>
        <v>#REF!</v>
      </c>
      <c r="M164" s="208">
        <f t="shared" si="13"/>
        <v>1900</v>
      </c>
      <c r="N164" s="211" t="e">
        <f t="shared" si="14"/>
        <v>#REF!</v>
      </c>
      <c r="O164" s="212">
        <f t="shared" si="12"/>
        <v>0</v>
      </c>
      <c r="P164" s="213"/>
      <c r="Q164" s="208">
        <f t="shared" si="15"/>
        <v>0</v>
      </c>
      <c r="R164" s="208" t="e">
        <f>MATCH(J164,'[1]Feuil1'!$A:$A,0)</f>
        <v>#N/A</v>
      </c>
      <c r="S164" s="208" t="e">
        <f>MATCH(Q164,'[1]Feuil1'!$1:$1,0)</f>
        <v>#N/A</v>
      </c>
      <c r="T164" s="208" t="e">
        <f>VLOOKUP(J164,'[1]Feuil1'!$A$2:$B$20,2)</f>
        <v>#N/A</v>
      </c>
      <c r="U164" s="241"/>
      <c r="V164" s="215"/>
      <c r="W164" s="214"/>
      <c r="X164" s="217"/>
      <c r="Y164" s="218"/>
      <c r="Z164" s="218"/>
      <c r="AA164" s="216"/>
      <c r="AB164" s="216"/>
      <c r="AC164" s="219"/>
    </row>
    <row r="165" spans="1:29" ht="21.75" customHeight="1">
      <c r="A165" s="186"/>
      <c r="B165" s="306"/>
      <c r="C165" s="143"/>
      <c r="D165" s="144"/>
      <c r="E165" s="144"/>
      <c r="F165" s="154"/>
      <c r="G165" s="144"/>
      <c r="H165" s="144"/>
      <c r="I165" s="152"/>
      <c r="J165" s="7">
        <f>IF(H165="M",VLOOKUP(M165,#REF!,2),IF(H165="F",VLOOKUP(M165,#REF!,3),""))</f>
      </c>
      <c r="K165" s="5" t="e">
        <f>INDEX(#REF!,R165,S165)</f>
        <v>#REF!</v>
      </c>
      <c r="L165" s="11" t="e">
        <f>VLOOKUP(D165,#REF!,2,)</f>
        <v>#REF!</v>
      </c>
      <c r="M165" s="7">
        <f t="shared" si="13"/>
        <v>1900</v>
      </c>
      <c r="N165" s="34" t="e">
        <f t="shared" si="14"/>
        <v>#REF!</v>
      </c>
      <c r="O165" s="12">
        <f t="shared" si="12"/>
        <v>0</v>
      </c>
      <c r="P165" s="13"/>
      <c r="Q165" s="7">
        <f t="shared" si="15"/>
        <v>0</v>
      </c>
      <c r="R165" s="7" t="e">
        <f>MATCH(J165,'[1]Feuil1'!$A:$A,0)</f>
        <v>#N/A</v>
      </c>
      <c r="S165" s="7" t="e">
        <f>MATCH(Q165,'[1]Feuil1'!$1:$1,0)</f>
        <v>#N/A</v>
      </c>
      <c r="T165" s="7" t="e">
        <f>VLOOKUP(J165,'[1]Feuil1'!$A$2:$B$20,2)</f>
        <v>#N/A</v>
      </c>
      <c r="U165" s="95"/>
      <c r="V165" s="96"/>
      <c r="W165" s="127"/>
      <c r="X165" s="98"/>
      <c r="Y165" s="99"/>
      <c r="Z165" s="99"/>
      <c r="AA165" s="97"/>
      <c r="AB165" s="97"/>
      <c r="AC165" s="220"/>
    </row>
    <row r="166" spans="1:29" ht="21.75" customHeight="1" thickBot="1">
      <c r="A166" s="187"/>
      <c r="B166" s="307"/>
      <c r="C166" s="221"/>
      <c r="D166" s="222"/>
      <c r="E166" s="222"/>
      <c r="F166" s="223"/>
      <c r="G166" s="222"/>
      <c r="H166" s="222"/>
      <c r="I166" s="224"/>
      <c r="J166" s="225">
        <f>IF(H166="M",VLOOKUP(M166,#REF!,2),IF(H166="F",VLOOKUP(M166,#REF!,3),""))</f>
      </c>
      <c r="K166" s="226" t="e">
        <f>INDEX(#REF!,R166,S166)</f>
        <v>#REF!</v>
      </c>
      <c r="L166" s="227" t="e">
        <f>VLOOKUP(D166,#REF!,2,)</f>
        <v>#REF!</v>
      </c>
      <c r="M166" s="225">
        <f t="shared" si="13"/>
        <v>1900</v>
      </c>
      <c r="N166" s="228" t="e">
        <f t="shared" si="14"/>
        <v>#REF!</v>
      </c>
      <c r="O166" s="229">
        <f t="shared" si="12"/>
        <v>0</v>
      </c>
      <c r="P166" s="230"/>
      <c r="Q166" s="225">
        <f t="shared" si="15"/>
        <v>0</v>
      </c>
      <c r="R166" s="225" t="e">
        <f>MATCH(J166,'[1]Feuil1'!$A:$A,0)</f>
        <v>#N/A</v>
      </c>
      <c r="S166" s="225" t="e">
        <f>MATCH(Q166,'[1]Feuil1'!$1:$1,0)</f>
        <v>#N/A</v>
      </c>
      <c r="T166" s="225" t="e">
        <f>VLOOKUP(J166,'[1]Feuil1'!$A$2:$B$20,2)</f>
        <v>#N/A</v>
      </c>
      <c r="U166" s="242"/>
      <c r="V166" s="232"/>
      <c r="W166" s="231"/>
      <c r="X166" s="234"/>
      <c r="Y166" s="235"/>
      <c r="Z166" s="235"/>
      <c r="AA166" s="233"/>
      <c r="AB166" s="233"/>
      <c r="AC166" s="236"/>
    </row>
    <row r="167" spans="1:29" ht="92.25" customHeight="1" thickBot="1" thickTop="1">
      <c r="A167" s="246" t="s">
        <v>51</v>
      </c>
      <c r="B167" s="247"/>
      <c r="C167" s="247"/>
      <c r="D167" s="247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  <c r="R167" s="247"/>
      <c r="S167" s="247"/>
      <c r="T167" s="247"/>
      <c r="U167" s="247"/>
      <c r="V167" s="247"/>
      <c r="W167" s="247"/>
      <c r="X167" s="247"/>
      <c r="Y167" s="247"/>
      <c r="Z167" s="248"/>
      <c r="AA167" s="248"/>
      <c r="AB167" s="248"/>
      <c r="AC167" s="249"/>
    </row>
    <row r="168" ht="13.5" thickTop="1"/>
    <row r="169" ht="12.75">
      <c r="A169" s="243" t="s">
        <v>64</v>
      </c>
    </row>
  </sheetData>
  <sheetProtection password="DED1" sheet="1" objects="1" scenarios="1"/>
  <mergeCells count="57">
    <mergeCell ref="A156:B163"/>
    <mergeCell ref="B164:B166"/>
    <mergeCell ref="A91:B98"/>
    <mergeCell ref="B99:B101"/>
    <mergeCell ref="A139:B152"/>
    <mergeCell ref="B153:B155"/>
    <mergeCell ref="A109:B115"/>
    <mergeCell ref="B88:B90"/>
    <mergeCell ref="A74:B87"/>
    <mergeCell ref="B44:B45"/>
    <mergeCell ref="B32:B33"/>
    <mergeCell ref="B34:B35"/>
    <mergeCell ref="B36:B37"/>
    <mergeCell ref="B38:B39"/>
    <mergeCell ref="B50:B51"/>
    <mergeCell ref="B46:B47"/>
    <mergeCell ref="A28:A39"/>
    <mergeCell ref="A7:B7"/>
    <mergeCell ref="U6:U7"/>
    <mergeCell ref="V6:V7"/>
    <mergeCell ref="W6:W7"/>
    <mergeCell ref="X6:X7"/>
    <mergeCell ref="A20:A27"/>
    <mergeCell ref="B20:B21"/>
    <mergeCell ref="B22:B23"/>
    <mergeCell ref="B24:B25"/>
    <mergeCell ref="B26:B27"/>
    <mergeCell ref="AD6:AD7"/>
    <mergeCell ref="A8:A19"/>
    <mergeCell ref="B8:B9"/>
    <mergeCell ref="B10:B11"/>
    <mergeCell ref="B12:B13"/>
    <mergeCell ref="B14:B15"/>
    <mergeCell ref="B16:B17"/>
    <mergeCell ref="B18:B19"/>
    <mergeCell ref="AB6:AB7"/>
    <mergeCell ref="Z6:Z7"/>
    <mergeCell ref="A1:AC1"/>
    <mergeCell ref="A2:AC2"/>
    <mergeCell ref="C3:AC3"/>
    <mergeCell ref="C4:AC4"/>
    <mergeCell ref="B28:B29"/>
    <mergeCell ref="B30:B31"/>
    <mergeCell ref="AC6:AC7"/>
    <mergeCell ref="AA6:AA7"/>
    <mergeCell ref="A6:O6"/>
    <mergeCell ref="Y6:Y7"/>
    <mergeCell ref="C5:AC5"/>
    <mergeCell ref="A167:AC167"/>
    <mergeCell ref="A52:B65"/>
    <mergeCell ref="A66:B73"/>
    <mergeCell ref="A116:B138"/>
    <mergeCell ref="A102:B108"/>
    <mergeCell ref="A40:A49"/>
    <mergeCell ref="B48:B49"/>
    <mergeCell ref="B40:B41"/>
    <mergeCell ref="B42:B43"/>
  </mergeCells>
  <printOptions/>
  <pageMargins left="0.75" right="0.75" top="1" bottom="1" header="0.4921259845" footer="0.4921259845"/>
  <pageSetup horizontalDpi="300" verticalDpi="3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Compaq_Propriétaire</dc:creator>
  <cp:keywords/>
  <dc:description/>
  <cp:lastModifiedBy>stephanie</cp:lastModifiedBy>
  <dcterms:created xsi:type="dcterms:W3CDTF">2014-12-06T15:30:23Z</dcterms:created>
  <dcterms:modified xsi:type="dcterms:W3CDTF">2016-09-28T13:42:29Z</dcterms:modified>
  <cp:category/>
  <cp:version/>
  <cp:contentType/>
  <cp:contentStatus/>
</cp:coreProperties>
</file>